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e" sheetId="1" state="visible" r:id="rId3"/>
    <sheet name="Adherents" sheetId="2" state="visible" r:id="rId4"/>
    <sheet name="Forfaits" sheetId="3" state="visible" r:id="rId5"/>
  </sheets>
  <definedNames>
    <definedName function="false" hidden="true" localSheetId="1" name="_xlnm._FilterDatabase" vbProcedure="false">Adherents!$A$1:$N$301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K1" authorId="0">
      <text>
        <r>
          <rPr>
            <sz val="10"/>
            <rFont val="Arial"/>
            <family val="2"/>
          </rPr>
          <t xml:space="preserve">Colonnes orange : calculées automatiquement, ne pas modifier.</t>
        </r>
      </text>
    </comment>
  </commentList>
</comments>
</file>

<file path=xl/sharedStrings.xml><?xml version="1.0" encoding="utf-8"?>
<sst xmlns="http://schemas.openxmlformats.org/spreadsheetml/2006/main" count="46" uniqueCount="43">
  <si>
    <t xml:space="preserve">Suivi des abonnements — modèle gratuit Lkhlas</t>
  </si>
  <si>
    <t xml:space="preserve">تتبع الاشتراكات — نموذج مجاني من خلاص</t>
  </si>
  <si>
    <t xml:space="preserve">Adhérents enregistrés</t>
  </si>
  <si>
    <t xml:space="preserve">Actifs</t>
  </si>
  <si>
    <t xml:space="preserve">Expirent dans les 7 jours</t>
  </si>
  <si>
    <t xml:space="preserve">En retard</t>
  </si>
  <si>
    <t xml:space="preserve">Total encaissé (DH)</t>
  </si>
  <si>
    <t xml:space="preserve">Reste à encaisser (DH)</t>
  </si>
  <si>
    <t xml:space="preserve">Mode d'emploi</t>
  </si>
  <si>
    <t xml:space="preserve">1. Onglet « Forfaits » : écrivez vos forfaits et leur prix par mois.</t>
  </si>
  <si>
    <t xml:space="preserve">2. Onglet « Adherents » : remplissez les colonnes bleues (une ligne par adhérent). Les 2 premières lignes sont des exemples à effacer.</t>
  </si>
  <si>
    <t xml:space="preserve">3. Les colonnes orange (date de fin, prix, reste, statut) se calculent toutes seules.</t>
  </si>
  <si>
    <t xml:space="preserve">4. Filtrez la colonne « Statut » sur « En retard » pour savoir qui relancer.</t>
  </si>
  <si>
    <t xml:space="preserve">Ce fichier s'importe directement dans Lkhlas (lkhlas.ma) : vos adhérents passent dans l'application en quelques minutes, avec les rappels WhatsApp automatiques.</t>
  </si>
  <si>
    <t xml:space="preserve">Prénom / الاسم الشخصي</t>
  </si>
  <si>
    <t xml:space="preserve">Nom / الاسم العائلي</t>
  </si>
  <si>
    <t xml:space="preserve">Téléphone / الهاتف</t>
  </si>
  <si>
    <t xml:space="preserve">Date de naissance / تاريخ الازدياد</t>
  </si>
  <si>
    <t xml:space="preserve">Forfait / الباقة</t>
  </si>
  <si>
    <t xml:space="preserve">Début / بداية الاشتراك</t>
  </si>
  <si>
    <t xml:space="preserve">Nombre de mois / عدد الأشهر</t>
  </si>
  <si>
    <t xml:space="preserve">Montant payé / المبلغ المدفوع</t>
  </si>
  <si>
    <t xml:space="preserve">Mode de paiement / طريقة الأداء</t>
  </si>
  <si>
    <t xml:space="preserve">Notes / ملاحظات</t>
  </si>
  <si>
    <t xml:space="preserve">Date de fin (auto)</t>
  </si>
  <si>
    <t xml:space="preserve">Prix total DH (auto)</t>
  </si>
  <si>
    <t xml:space="preserve">Reste à payer DH (auto)</t>
  </si>
  <si>
    <t xml:space="preserve">Statut (auto)</t>
  </si>
  <si>
    <t xml:space="preserve">Ahmed</t>
  </si>
  <si>
    <t xml:space="preserve">Benali</t>
  </si>
  <si>
    <t xml:space="preserve">0612345678</t>
  </si>
  <si>
    <t xml:space="preserve">Mensuel</t>
  </si>
  <si>
    <t xml:space="preserve">espèces</t>
  </si>
  <si>
    <t xml:space="preserve">Exemple : à remplacer</t>
  </si>
  <si>
    <t xml:space="preserve">Fatima</t>
  </si>
  <si>
    <t xml:space="preserve">El Idrissi</t>
  </si>
  <si>
    <t xml:space="preserve">0698765432</t>
  </si>
  <si>
    <t xml:space="preserve">Mensuel femmes</t>
  </si>
  <si>
    <t xml:space="preserve">virement</t>
  </si>
  <si>
    <t xml:space="preserve">Exemple : paiement partiel</t>
  </si>
  <si>
    <t xml:space="preserve">Prix par mois DH / الثمن الشهري</t>
  </si>
  <si>
    <t xml:space="preserve">Exemples de prix : remplacez-les par vos propres forfaits et prix.</t>
  </si>
  <si>
    <t xml:space="preserve">Étudiant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</si>
</sst>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#,##0"/>
    <numFmt numFmtId="167" formatCode="@"/>
    <numFmt numFmtId="168" formatCode="dd/mm/yyyy"/>
    <numFmt numFmtId="169" formatCode="#,##0;\-#,##0;\-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41B34"/>
      <name val="Arial"/>
      <family val="0"/>
      <charset val="1"/>
    </font>
    <font>
      <sz val="12"/>
      <color rgb="FF5B6272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3"/>
      <color rgb="FF141B34"/>
      <name val="Arial"/>
      <family val="0"/>
      <charset val="1"/>
    </font>
    <font>
      <b val="true"/>
      <sz val="13"/>
      <color rgb="FFFF5A1F"/>
      <name val="Arial"/>
      <family val="0"/>
      <charset val="1"/>
    </font>
    <font>
      <b val="true"/>
      <sz val="11"/>
      <color rgb="FF141B34"/>
      <name val="Arial"/>
      <family val="0"/>
      <charset val="1"/>
    </font>
    <font>
      <sz val="11"/>
      <color rgb="FF141B34"/>
      <name val="Arial"/>
      <family val="0"/>
      <charset val="1"/>
    </font>
    <font>
      <b val="true"/>
      <sz val="11"/>
      <color rgb="FFFF5A1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sz val="11"/>
      <name val="Arial"/>
      <family val="0"/>
      <charset val="1"/>
    </font>
    <font>
      <sz val="10"/>
      <name val="Arial"/>
      <family val="2"/>
    </font>
    <font>
      <i val="true"/>
      <sz val="11"/>
      <color rgb="FF5B6272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41B34"/>
        <bgColor rgb="FF003366"/>
      </patternFill>
    </fill>
    <fill>
      <patternFill patternType="solid">
        <fgColor rgb="FFFF5A1F"/>
        <bgColor rgb="FFB45309"/>
      </patternFill>
    </fill>
    <fill>
      <patternFill patternType="solid">
        <fgColor rgb="FFF4F5F8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3E6E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2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3">
    <dxf>
      <fill>
        <patternFill patternType="solid">
          <fgColor rgb="FF141B3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4F5F8"/>
          <bgColor rgb="FF000000"/>
        </patternFill>
      </fill>
    </dxf>
    <dxf>
      <fill>
        <patternFill patternType="solid">
          <fgColor rgb="FFFF5A1F"/>
          <bgColor rgb="FF000000"/>
        </patternFill>
      </fill>
    </dxf>
    <dxf>
      <fill>
        <patternFill patternType="solid">
          <fgColor rgb="FFB91C1C"/>
          <bgColor rgb="FF000000"/>
        </patternFill>
      </fill>
    </dxf>
    <dxf>
      <fill>
        <patternFill patternType="solid">
          <fgColor rgb="FFDDF4E7"/>
          <bgColor rgb="FF000000"/>
        </patternFill>
      </fill>
    </dxf>
    <dxf>
      <fill>
        <patternFill patternType="solid">
          <fgColor rgb="FF15803D"/>
          <bgColor rgb="FF000000"/>
        </patternFill>
      </fill>
    </dxf>
    <dxf>
      <font>
        <name val="Arial"/>
        <charset val="1"/>
        <family val="0"/>
        <b val="1"/>
        <color rgb="FFB91C1C"/>
      </font>
      <fill>
        <patternFill>
          <bgColor rgb="FFF8DED6"/>
        </patternFill>
      </fill>
    </dxf>
    <dxf>
      <font>
        <name val="Arial"/>
        <charset val="1"/>
        <family val="0"/>
        <b val="1"/>
        <color rgb="FFB45309"/>
      </font>
      <fill>
        <patternFill>
          <bgColor rgb="FFFBEACB"/>
        </patternFill>
      </fill>
    </dxf>
    <dxf>
      <font>
        <name val="Arial"/>
        <charset val="1"/>
        <family val="0"/>
        <b val="1"/>
        <color rgb="FF15803D"/>
      </font>
      <fill>
        <patternFill>
          <bgColor rgb="FFDDF4E7"/>
        </patternFill>
      </fill>
    </dxf>
    <dxf>
      <font>
        <name val="Arial"/>
        <charset val="1"/>
        <family val="0"/>
        <b val="1"/>
        <color rgb="FFB91C1C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5803D"/>
      <rgbColor rgb="FF000080"/>
      <rgbColor rgb="FF808000"/>
      <rgbColor rgb="FF800080"/>
      <rgbColor rgb="FF008080"/>
      <rgbColor rgb="FFC0C0C0"/>
      <rgbColor rgb="FF808080"/>
      <rgbColor rgb="FF9999FF"/>
      <rgbColor rgb="FFB45309"/>
      <rgbColor rgb="FFFBEACB"/>
      <rgbColor rgb="FFDDF4E7"/>
      <rgbColor rgb="FF660066"/>
      <rgbColor rgb="FFFF8080"/>
      <rgbColor rgb="FF0066CC"/>
      <rgbColor rgb="FFE3E6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5F8"/>
      <rgbColor rgb="FFCCFFCC"/>
      <rgbColor rgb="FFFFFF99"/>
      <rgbColor rgb="FF99CCFF"/>
      <rgbColor rgb="FFFF99CC"/>
      <rgbColor rgb="FFCC99FF"/>
      <rgbColor rgb="FFF8DED6"/>
      <rgbColor rgb="FF3366FF"/>
      <rgbColor rgb="FF33CCCC"/>
      <rgbColor rgb="FF99CC00"/>
      <rgbColor rgb="FFFFCC00"/>
      <rgbColor rgb="FFFF9900"/>
      <rgbColor rgb="FFFF5A1F"/>
      <rgbColor rgb="FF5B6272"/>
      <rgbColor rgb="FF969696"/>
      <rgbColor rgb="FF003366"/>
      <rgbColor rgb="FF339966"/>
      <rgbColor rgb="FF003300"/>
      <rgbColor rgb="FF333300"/>
      <rgbColor rgb="FFB91C1C"/>
      <rgbColor rgb="FF993366"/>
      <rgbColor rgb="FF333399"/>
      <rgbColor rgb="FF141B3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8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6.15" hidden="false" customHeight="false" outlineLevel="0" collapsed="false">
      <c r="A4" s="3" t="s">
        <v>2</v>
      </c>
      <c r="B4" s="4" t="n">
        <f aca="false">COUNTA(Adherents!A2:A301)</f>
        <v>2</v>
      </c>
    </row>
    <row r="5" customFormat="false" ht="16.15" hidden="false" customHeight="false" outlineLevel="0" collapsed="false">
      <c r="A5" s="3" t="s">
        <v>3</v>
      </c>
      <c r="B5" s="4" t="n">
        <f aca="false">COUNTIF(Adherents!N2:N301,"Actif")</f>
        <v>2</v>
      </c>
    </row>
    <row r="6" customFormat="false" ht="16.15" hidden="false" customHeight="false" outlineLevel="0" collapsed="false">
      <c r="A6" s="3" t="s">
        <v>4</v>
      </c>
      <c r="B6" s="4" t="n">
        <f aca="false">COUNTIF(Adherents!N2:N301,"Expire bientôt")</f>
        <v>0</v>
      </c>
    </row>
    <row r="7" customFormat="false" ht="16.15" hidden="false" customHeight="false" outlineLevel="0" collapsed="false">
      <c r="A7" s="3" t="s">
        <v>5</v>
      </c>
      <c r="B7" s="5" t="n">
        <f aca="false">COUNTIF(Adherents!N2:N301,"En retard")</f>
        <v>0</v>
      </c>
    </row>
    <row r="8" customFormat="false" ht="16.15" hidden="false" customHeight="false" outlineLevel="0" collapsed="false">
      <c r="A8" s="3" t="s">
        <v>6</v>
      </c>
      <c r="B8" s="6" t="n">
        <f aca="false">SUM(Adherents!H2:H301)</f>
        <v>600</v>
      </c>
    </row>
    <row r="9" customFormat="false" ht="16.15" hidden="false" customHeight="false" outlineLevel="0" collapsed="false">
      <c r="A9" s="3" t="s">
        <v>7</v>
      </c>
      <c r="B9" s="7" t="n">
        <f aca="false">SUM(Adherents!M2:M301)</f>
        <v>140</v>
      </c>
    </row>
    <row r="12" customFormat="false" ht="15" hidden="false" customHeight="false" outlineLevel="0" collapsed="false">
      <c r="A12" s="8" t="s">
        <v>8</v>
      </c>
    </row>
    <row r="13" customFormat="false" ht="15" hidden="false" customHeight="false" outlineLevel="0" collapsed="false">
      <c r="A13" s="9" t="s">
        <v>9</v>
      </c>
    </row>
    <row r="14" customFormat="false" ht="15" hidden="false" customHeight="false" outlineLevel="0" collapsed="false">
      <c r="A14" s="9" t="s">
        <v>10</v>
      </c>
    </row>
    <row r="15" customFormat="false" ht="15" hidden="false" customHeight="false" outlineLevel="0" collapsed="false">
      <c r="A15" s="9" t="s">
        <v>11</v>
      </c>
    </row>
    <row r="16" customFormat="false" ht="15" hidden="false" customHeight="false" outlineLevel="0" collapsed="false">
      <c r="A16" s="9" t="s">
        <v>12</v>
      </c>
    </row>
    <row r="17" customFormat="false" ht="15" hidden="false" customHeight="false" outlineLevel="0" collapsed="false">
      <c r="A17" s="9" t="s">
        <v>13</v>
      </c>
    </row>
    <row r="18" customFormat="false" ht="15" hidden="false" customHeight="false" outlineLevel="0" collapsed="false">
      <c r="A18" s="10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6"/>
    <col collapsed="false" customWidth="true" hidden="false" outlineLevel="0" max="4" min="3" style="0" width="15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7" min="7" style="0" width="11"/>
    <col collapsed="false" customWidth="true" hidden="false" outlineLevel="0" max="8" min="8" style="0" width="14"/>
    <col collapsed="false" customWidth="true" hidden="false" outlineLevel="0" max="9" min="9" style="0" width="15"/>
    <col collapsed="false" customWidth="true" hidden="false" outlineLevel="0" max="10" min="10" style="0" width="22"/>
    <col collapsed="false" customWidth="true" hidden="false" outlineLevel="0" max="11" min="11" style="0" width="14"/>
    <col collapsed="false" customWidth="true" hidden="false" outlineLevel="0" max="12" min="12" style="0" width="13"/>
    <col collapsed="false" customWidth="true" hidden="false" outlineLevel="0" max="13" min="13" style="0" width="14"/>
    <col collapsed="false" customWidth="true" hidden="false" outlineLevel="0" max="14" min="14" style="0" width="15"/>
  </cols>
  <sheetData>
    <row r="1" customFormat="false" ht="42" hidden="false" customHeight="true" outlineLevel="0" collapsed="false">
      <c r="A1" s="11" t="s">
        <v>14</v>
      </c>
      <c r="B1" s="11" t="s">
        <v>15</v>
      </c>
      <c r="C1" s="11" t="s">
        <v>16</v>
      </c>
      <c r="D1" s="11" t="s">
        <v>17</v>
      </c>
      <c r="E1" s="11" t="s">
        <v>18</v>
      </c>
      <c r="F1" s="11" t="s">
        <v>19</v>
      </c>
      <c r="G1" s="11" t="s">
        <v>20</v>
      </c>
      <c r="H1" s="11" t="s">
        <v>21</v>
      </c>
      <c r="I1" s="11" t="s">
        <v>22</v>
      </c>
      <c r="J1" s="11" t="s">
        <v>23</v>
      </c>
      <c r="K1" s="12" t="s">
        <v>24</v>
      </c>
      <c r="L1" s="12" t="s">
        <v>25</v>
      </c>
      <c r="M1" s="12" t="s">
        <v>26</v>
      </c>
      <c r="N1" s="12" t="s">
        <v>27</v>
      </c>
    </row>
    <row r="2" customFormat="false" ht="15" hidden="false" customHeight="false" outlineLevel="0" collapsed="false">
      <c r="A2" s="13" t="s">
        <v>28</v>
      </c>
      <c r="B2" s="13" t="s">
        <v>29</v>
      </c>
      <c r="C2" s="14" t="s">
        <v>30</v>
      </c>
      <c r="D2" s="15" t="n">
        <v>34770</v>
      </c>
      <c r="E2" s="13" t="s">
        <v>31</v>
      </c>
      <c r="F2" s="15" t="n">
        <v>46296</v>
      </c>
      <c r="G2" s="13" t="n">
        <v>1</v>
      </c>
      <c r="H2" s="16" t="n">
        <v>200</v>
      </c>
      <c r="I2" s="13" t="s">
        <v>32</v>
      </c>
      <c r="J2" s="13" t="s">
        <v>33</v>
      </c>
      <c r="K2" s="17" t="n">
        <f aca="false">IF(OR(F2="",G2=""),"",EDATE(F2,G2)-1)</f>
        <v>46326</v>
      </c>
      <c r="L2" s="18" t="n">
        <f aca="false">IF(OR(E2="",G2=""),"",IFERROR(INDEX(Forfaits!$B$2:$B$50,MATCH(E2,Forfaits!$A$2:$A$50,0))*G2,""))</f>
        <v>200</v>
      </c>
      <c r="M2" s="18" t="n">
        <f aca="false">IF(L2="","",MAX(0,L2-N(H2)))</f>
        <v>0</v>
      </c>
      <c r="N2" s="19" t="str">
        <f aca="true">IF(K2="","",IF(K2&lt;TODAY(),"En retard",IF(K2-TODAY()&lt;=7,"Expire bientôt","Actif")))</f>
        <v>Actif</v>
      </c>
    </row>
    <row r="3" customFormat="false" ht="15" hidden="false" customHeight="false" outlineLevel="0" collapsed="false">
      <c r="A3" s="13" t="s">
        <v>34</v>
      </c>
      <c r="B3" s="13" t="s">
        <v>35</v>
      </c>
      <c r="C3" s="14" t="s">
        <v>36</v>
      </c>
      <c r="D3" s="15" t="n">
        <v>36001</v>
      </c>
      <c r="E3" s="13" t="s">
        <v>37</v>
      </c>
      <c r="F3" s="15" t="n">
        <v>46300</v>
      </c>
      <c r="G3" s="13" t="n">
        <v>3</v>
      </c>
      <c r="H3" s="16" t="n">
        <v>400</v>
      </c>
      <c r="I3" s="13" t="s">
        <v>38</v>
      </c>
      <c r="J3" s="13" t="s">
        <v>39</v>
      </c>
      <c r="K3" s="17" t="n">
        <f aca="false">IF(OR(F3="",G3=""),"",EDATE(F3,G3)-1)</f>
        <v>46391</v>
      </c>
      <c r="L3" s="18" t="n">
        <f aca="false">IF(OR(E3="",G3=""),"",IFERROR(INDEX(Forfaits!$B$2:$B$50,MATCH(E3,Forfaits!$A$2:$A$50,0))*G3,""))</f>
        <v>540</v>
      </c>
      <c r="M3" s="18" t="n">
        <f aca="false">IF(L3="","",MAX(0,L3-N(H3)))</f>
        <v>140</v>
      </c>
      <c r="N3" s="19" t="str">
        <f aca="true">IF(K3="","",IF(K3&lt;TODAY(),"En retard",IF(K3-TODAY()&lt;=7,"Expire bientôt","Actif")))</f>
        <v>Actif</v>
      </c>
    </row>
    <row r="4" customFormat="false" ht="15" hidden="false" customHeight="false" outlineLevel="0" collapsed="false">
      <c r="A4" s="13"/>
      <c r="B4" s="13"/>
      <c r="C4" s="14"/>
      <c r="D4" s="15"/>
      <c r="E4" s="13"/>
      <c r="F4" s="15"/>
      <c r="G4" s="13"/>
      <c r="H4" s="16"/>
      <c r="I4" s="13"/>
      <c r="J4" s="13"/>
      <c r="K4" s="17" t="str">
        <f aca="false">IF(OR(F4="",G4=""),"",EDATE(F4,G4)-1)</f>
        <v/>
      </c>
      <c r="L4" s="18" t="str">
        <f aca="false">IF(OR(E4="",G4=""),"",IFERROR(INDEX(Forfaits!$B$2:$B$50,MATCH(E4,Forfaits!$A$2:$A$50,0))*G4,""))</f>
        <v/>
      </c>
      <c r="M4" s="18" t="str">
        <f aca="false">IF(L4="","",MAX(0,L4-N(H4)))</f>
        <v/>
      </c>
      <c r="N4" s="19" t="str">
        <f aca="true">IF(K4="","",IF(K4&lt;TODAY(),"En retard",IF(K4-TODAY()&lt;=7,"Expire bientôt","Actif")))</f>
        <v/>
      </c>
    </row>
    <row r="5" customFormat="false" ht="15" hidden="false" customHeight="false" outlineLevel="0" collapsed="false">
      <c r="A5" s="13"/>
      <c r="B5" s="13"/>
      <c r="C5" s="14"/>
      <c r="D5" s="15"/>
      <c r="E5" s="13"/>
      <c r="F5" s="15"/>
      <c r="G5" s="13"/>
      <c r="H5" s="16"/>
      <c r="I5" s="13"/>
      <c r="J5" s="13"/>
      <c r="K5" s="17" t="str">
        <f aca="false">IF(OR(F5="",G5=""),"",EDATE(F5,G5)-1)</f>
        <v/>
      </c>
      <c r="L5" s="18" t="str">
        <f aca="false">IF(OR(E5="",G5=""),"",IFERROR(INDEX(Forfaits!$B$2:$B$50,MATCH(E5,Forfaits!$A$2:$A$50,0))*G5,""))</f>
        <v/>
      </c>
      <c r="M5" s="18" t="str">
        <f aca="false">IF(L5="","",MAX(0,L5-N(H5)))</f>
        <v/>
      </c>
      <c r="N5" s="19" t="str">
        <f aca="true">IF(K5="","",IF(K5&lt;TODAY(),"En retard",IF(K5-TODAY()&lt;=7,"Expire bientôt","Actif")))</f>
        <v/>
      </c>
    </row>
    <row r="6" customFormat="false" ht="15" hidden="false" customHeight="false" outlineLevel="0" collapsed="false">
      <c r="A6" s="13"/>
      <c r="B6" s="13"/>
      <c r="C6" s="14"/>
      <c r="D6" s="15"/>
      <c r="E6" s="13"/>
      <c r="F6" s="15"/>
      <c r="G6" s="13"/>
      <c r="H6" s="16"/>
      <c r="I6" s="13"/>
      <c r="J6" s="13"/>
      <c r="K6" s="17" t="str">
        <f aca="false">IF(OR(F6="",G6=""),"",EDATE(F6,G6)-1)</f>
        <v/>
      </c>
      <c r="L6" s="18" t="str">
        <f aca="false">IF(OR(E6="",G6=""),"",IFERROR(INDEX(Forfaits!$B$2:$B$50,MATCH(E6,Forfaits!$A$2:$A$50,0))*G6,""))</f>
        <v/>
      </c>
      <c r="M6" s="18" t="str">
        <f aca="false">IF(L6="","",MAX(0,L6-N(H6)))</f>
        <v/>
      </c>
      <c r="N6" s="19" t="str">
        <f aca="true">IF(K6="","",IF(K6&lt;TODAY(),"En retard",IF(K6-TODAY()&lt;=7,"Expire bientôt","Actif")))</f>
        <v/>
      </c>
    </row>
    <row r="7" customFormat="false" ht="15" hidden="false" customHeight="false" outlineLevel="0" collapsed="false">
      <c r="A7" s="13"/>
      <c r="B7" s="13"/>
      <c r="C7" s="14"/>
      <c r="D7" s="15"/>
      <c r="E7" s="13"/>
      <c r="F7" s="15"/>
      <c r="G7" s="13"/>
      <c r="H7" s="16"/>
      <c r="I7" s="13"/>
      <c r="J7" s="13"/>
      <c r="K7" s="17" t="str">
        <f aca="false">IF(OR(F7="",G7=""),"",EDATE(F7,G7)-1)</f>
        <v/>
      </c>
      <c r="L7" s="18" t="str">
        <f aca="false">IF(OR(E7="",G7=""),"",IFERROR(INDEX(Forfaits!$B$2:$B$50,MATCH(E7,Forfaits!$A$2:$A$50,0))*G7,""))</f>
        <v/>
      </c>
      <c r="M7" s="18" t="str">
        <f aca="false">IF(L7="","",MAX(0,L7-N(H7)))</f>
        <v/>
      </c>
      <c r="N7" s="19" t="str">
        <f aca="true">IF(K7="","",IF(K7&lt;TODAY(),"En retard",IF(K7-TODAY()&lt;=7,"Expire bientôt","Actif")))</f>
        <v/>
      </c>
    </row>
    <row r="8" customFormat="false" ht="15" hidden="false" customHeight="false" outlineLevel="0" collapsed="false">
      <c r="A8" s="13"/>
      <c r="B8" s="13"/>
      <c r="C8" s="14"/>
      <c r="D8" s="15"/>
      <c r="E8" s="13"/>
      <c r="F8" s="15"/>
      <c r="G8" s="13"/>
      <c r="H8" s="16"/>
      <c r="I8" s="13"/>
      <c r="J8" s="13"/>
      <c r="K8" s="17" t="str">
        <f aca="false">IF(OR(F8="",G8=""),"",EDATE(F8,G8)-1)</f>
        <v/>
      </c>
      <c r="L8" s="18" t="str">
        <f aca="false">IF(OR(E8="",G8=""),"",IFERROR(INDEX(Forfaits!$B$2:$B$50,MATCH(E8,Forfaits!$A$2:$A$50,0))*G8,""))</f>
        <v/>
      </c>
      <c r="M8" s="18" t="str">
        <f aca="false">IF(L8="","",MAX(0,L8-N(H8)))</f>
        <v/>
      </c>
      <c r="N8" s="19" t="str">
        <f aca="true">IF(K8="","",IF(K8&lt;TODAY(),"En retard",IF(K8-TODAY()&lt;=7,"Expire bientôt","Actif")))</f>
        <v/>
      </c>
    </row>
    <row r="9" customFormat="false" ht="15" hidden="false" customHeight="false" outlineLevel="0" collapsed="false">
      <c r="A9" s="13"/>
      <c r="B9" s="13"/>
      <c r="C9" s="14"/>
      <c r="D9" s="15"/>
      <c r="E9" s="13"/>
      <c r="F9" s="15"/>
      <c r="G9" s="13"/>
      <c r="H9" s="16"/>
      <c r="I9" s="13"/>
      <c r="J9" s="13"/>
      <c r="K9" s="17" t="str">
        <f aca="false">IF(OR(F9="",G9=""),"",EDATE(F9,G9)-1)</f>
        <v/>
      </c>
      <c r="L9" s="18" t="str">
        <f aca="false">IF(OR(E9="",G9=""),"",IFERROR(INDEX(Forfaits!$B$2:$B$50,MATCH(E9,Forfaits!$A$2:$A$50,0))*G9,""))</f>
        <v/>
      </c>
      <c r="M9" s="18" t="str">
        <f aca="false">IF(L9="","",MAX(0,L9-N(H9)))</f>
        <v/>
      </c>
      <c r="N9" s="19" t="str">
        <f aca="true">IF(K9="","",IF(K9&lt;TODAY(),"En retard",IF(K9-TODAY()&lt;=7,"Expire bientôt","Actif")))</f>
        <v/>
      </c>
    </row>
    <row r="10" customFormat="false" ht="15" hidden="false" customHeight="false" outlineLevel="0" collapsed="false">
      <c r="A10" s="13"/>
      <c r="B10" s="13"/>
      <c r="C10" s="14"/>
      <c r="D10" s="15"/>
      <c r="E10" s="13"/>
      <c r="F10" s="15"/>
      <c r="G10" s="13"/>
      <c r="H10" s="16"/>
      <c r="I10" s="13"/>
      <c r="J10" s="13"/>
      <c r="K10" s="17" t="str">
        <f aca="false">IF(OR(F10="",G10=""),"",EDATE(F10,G10)-1)</f>
        <v/>
      </c>
      <c r="L10" s="18" t="str">
        <f aca="false">IF(OR(E10="",G10=""),"",IFERROR(INDEX(Forfaits!$B$2:$B$50,MATCH(E10,Forfaits!$A$2:$A$50,0))*G10,""))</f>
        <v/>
      </c>
      <c r="M10" s="18" t="str">
        <f aca="false">IF(L10="","",MAX(0,L10-N(H10)))</f>
        <v/>
      </c>
      <c r="N10" s="19" t="str">
        <f aca="true">IF(K10="","",IF(K10&lt;TODAY(),"En retard",IF(K10-TODAY()&lt;=7,"Expire bientôt","Actif")))</f>
        <v/>
      </c>
    </row>
    <row r="11" customFormat="false" ht="15" hidden="false" customHeight="false" outlineLevel="0" collapsed="false">
      <c r="A11" s="13"/>
      <c r="B11" s="13"/>
      <c r="C11" s="14"/>
      <c r="D11" s="15"/>
      <c r="E11" s="13"/>
      <c r="F11" s="15"/>
      <c r="G11" s="13"/>
      <c r="H11" s="16"/>
      <c r="I11" s="13"/>
      <c r="J11" s="13"/>
      <c r="K11" s="17" t="str">
        <f aca="false">IF(OR(F11="",G11=""),"",EDATE(F11,G11)-1)</f>
        <v/>
      </c>
      <c r="L11" s="18" t="str">
        <f aca="false">IF(OR(E11="",G11=""),"",IFERROR(INDEX(Forfaits!$B$2:$B$50,MATCH(E11,Forfaits!$A$2:$A$50,0))*G11,""))</f>
        <v/>
      </c>
      <c r="M11" s="18" t="str">
        <f aca="false">IF(L11="","",MAX(0,L11-N(H11)))</f>
        <v/>
      </c>
      <c r="N11" s="19" t="str">
        <f aca="true">IF(K11="","",IF(K11&lt;TODAY(),"En retard",IF(K11-TODAY()&lt;=7,"Expire bientôt","Actif")))</f>
        <v/>
      </c>
    </row>
    <row r="12" customFormat="false" ht="15" hidden="false" customHeight="false" outlineLevel="0" collapsed="false">
      <c r="A12" s="13"/>
      <c r="B12" s="13"/>
      <c r="C12" s="14"/>
      <c r="D12" s="15"/>
      <c r="E12" s="13"/>
      <c r="F12" s="15"/>
      <c r="G12" s="13"/>
      <c r="H12" s="16"/>
      <c r="I12" s="13"/>
      <c r="J12" s="13"/>
      <c r="K12" s="17" t="str">
        <f aca="false">IF(OR(F12="",G12=""),"",EDATE(F12,G12)-1)</f>
        <v/>
      </c>
      <c r="L12" s="18" t="str">
        <f aca="false">IF(OR(E12="",G12=""),"",IFERROR(INDEX(Forfaits!$B$2:$B$50,MATCH(E12,Forfaits!$A$2:$A$50,0))*G12,""))</f>
        <v/>
      </c>
      <c r="M12" s="18" t="str">
        <f aca="false">IF(L12="","",MAX(0,L12-N(H12)))</f>
        <v/>
      </c>
      <c r="N12" s="19" t="str">
        <f aca="true">IF(K12="","",IF(K12&lt;TODAY(),"En retard",IF(K12-TODAY()&lt;=7,"Expire bientôt","Actif")))</f>
        <v/>
      </c>
    </row>
    <row r="13" customFormat="false" ht="15" hidden="false" customHeight="false" outlineLevel="0" collapsed="false">
      <c r="A13" s="13"/>
      <c r="B13" s="13"/>
      <c r="C13" s="14"/>
      <c r="D13" s="15"/>
      <c r="E13" s="13"/>
      <c r="F13" s="15"/>
      <c r="G13" s="13"/>
      <c r="H13" s="16"/>
      <c r="I13" s="13"/>
      <c r="J13" s="13"/>
      <c r="K13" s="17" t="str">
        <f aca="false">IF(OR(F13="",G13=""),"",EDATE(F13,G13)-1)</f>
        <v/>
      </c>
      <c r="L13" s="18" t="str">
        <f aca="false">IF(OR(E13="",G13=""),"",IFERROR(INDEX(Forfaits!$B$2:$B$50,MATCH(E13,Forfaits!$A$2:$A$50,0))*G13,""))</f>
        <v/>
      </c>
      <c r="M13" s="18" t="str">
        <f aca="false">IF(L13="","",MAX(0,L13-N(H13)))</f>
        <v/>
      </c>
      <c r="N13" s="19" t="str">
        <f aca="true">IF(K13="","",IF(K13&lt;TODAY(),"En retard",IF(K13-TODAY()&lt;=7,"Expire bientôt","Actif")))</f>
        <v/>
      </c>
    </row>
    <row r="14" customFormat="false" ht="15" hidden="false" customHeight="false" outlineLevel="0" collapsed="false">
      <c r="A14" s="13"/>
      <c r="B14" s="13"/>
      <c r="C14" s="14"/>
      <c r="D14" s="15"/>
      <c r="E14" s="13"/>
      <c r="F14" s="15"/>
      <c r="G14" s="13"/>
      <c r="H14" s="16"/>
      <c r="I14" s="13"/>
      <c r="J14" s="13"/>
      <c r="K14" s="17" t="str">
        <f aca="false">IF(OR(F14="",G14=""),"",EDATE(F14,G14)-1)</f>
        <v/>
      </c>
      <c r="L14" s="18" t="str">
        <f aca="false">IF(OR(E14="",G14=""),"",IFERROR(INDEX(Forfaits!$B$2:$B$50,MATCH(E14,Forfaits!$A$2:$A$50,0))*G14,""))</f>
        <v/>
      </c>
      <c r="M14" s="18" t="str">
        <f aca="false">IF(L14="","",MAX(0,L14-N(H14)))</f>
        <v/>
      </c>
      <c r="N14" s="19" t="str">
        <f aca="true">IF(K14="","",IF(K14&lt;TODAY(),"En retard",IF(K14-TODAY()&lt;=7,"Expire bientôt","Actif")))</f>
        <v/>
      </c>
    </row>
    <row r="15" customFormat="false" ht="15" hidden="false" customHeight="false" outlineLevel="0" collapsed="false">
      <c r="A15" s="13"/>
      <c r="B15" s="13"/>
      <c r="C15" s="14"/>
      <c r="D15" s="15"/>
      <c r="E15" s="13"/>
      <c r="F15" s="15"/>
      <c r="G15" s="13"/>
      <c r="H15" s="16"/>
      <c r="I15" s="13"/>
      <c r="J15" s="13"/>
      <c r="K15" s="17" t="str">
        <f aca="false">IF(OR(F15="",G15=""),"",EDATE(F15,G15)-1)</f>
        <v/>
      </c>
      <c r="L15" s="18" t="str">
        <f aca="false">IF(OR(E15="",G15=""),"",IFERROR(INDEX(Forfaits!$B$2:$B$50,MATCH(E15,Forfaits!$A$2:$A$50,0))*G15,""))</f>
        <v/>
      </c>
      <c r="M15" s="18" t="str">
        <f aca="false">IF(L15="","",MAX(0,L15-N(H15)))</f>
        <v/>
      </c>
      <c r="N15" s="19" t="str">
        <f aca="true">IF(K15="","",IF(K15&lt;TODAY(),"En retard",IF(K15-TODAY()&lt;=7,"Expire bientôt","Actif")))</f>
        <v/>
      </c>
    </row>
    <row r="16" customFormat="false" ht="15" hidden="false" customHeight="false" outlineLevel="0" collapsed="false">
      <c r="A16" s="13"/>
      <c r="B16" s="13"/>
      <c r="C16" s="14"/>
      <c r="D16" s="15"/>
      <c r="E16" s="13"/>
      <c r="F16" s="15"/>
      <c r="G16" s="13"/>
      <c r="H16" s="16"/>
      <c r="I16" s="13"/>
      <c r="J16" s="13"/>
      <c r="K16" s="17" t="str">
        <f aca="false">IF(OR(F16="",G16=""),"",EDATE(F16,G16)-1)</f>
        <v/>
      </c>
      <c r="L16" s="18" t="str">
        <f aca="false">IF(OR(E16="",G16=""),"",IFERROR(INDEX(Forfaits!$B$2:$B$50,MATCH(E16,Forfaits!$A$2:$A$50,0))*G16,""))</f>
        <v/>
      </c>
      <c r="M16" s="18" t="str">
        <f aca="false">IF(L16="","",MAX(0,L16-N(H16)))</f>
        <v/>
      </c>
      <c r="N16" s="19" t="str">
        <f aca="true">IF(K16="","",IF(K16&lt;TODAY(),"En retard",IF(K16-TODAY()&lt;=7,"Expire bientôt","Actif")))</f>
        <v/>
      </c>
    </row>
    <row r="17" customFormat="false" ht="15" hidden="false" customHeight="false" outlineLevel="0" collapsed="false">
      <c r="A17" s="13"/>
      <c r="B17" s="13"/>
      <c r="C17" s="14"/>
      <c r="D17" s="15"/>
      <c r="E17" s="13"/>
      <c r="F17" s="15"/>
      <c r="G17" s="13"/>
      <c r="H17" s="16"/>
      <c r="I17" s="13"/>
      <c r="J17" s="13"/>
      <c r="K17" s="17" t="str">
        <f aca="false">IF(OR(F17="",G17=""),"",EDATE(F17,G17)-1)</f>
        <v/>
      </c>
      <c r="L17" s="18" t="str">
        <f aca="false">IF(OR(E17="",G17=""),"",IFERROR(INDEX(Forfaits!$B$2:$B$50,MATCH(E17,Forfaits!$A$2:$A$50,0))*G17,""))</f>
        <v/>
      </c>
      <c r="M17" s="18" t="str">
        <f aca="false">IF(L17="","",MAX(0,L17-N(H17)))</f>
        <v/>
      </c>
      <c r="N17" s="19" t="str">
        <f aca="true">IF(K17="","",IF(K17&lt;TODAY(),"En retard",IF(K17-TODAY()&lt;=7,"Expire bientôt","Actif")))</f>
        <v/>
      </c>
    </row>
    <row r="18" customFormat="false" ht="15" hidden="false" customHeight="false" outlineLevel="0" collapsed="false">
      <c r="A18" s="13"/>
      <c r="B18" s="13"/>
      <c r="C18" s="14"/>
      <c r="D18" s="15"/>
      <c r="E18" s="13"/>
      <c r="F18" s="15"/>
      <c r="G18" s="13"/>
      <c r="H18" s="16"/>
      <c r="I18" s="13"/>
      <c r="J18" s="13"/>
      <c r="K18" s="17" t="str">
        <f aca="false">IF(OR(F18="",G18=""),"",EDATE(F18,G18)-1)</f>
        <v/>
      </c>
      <c r="L18" s="18" t="str">
        <f aca="false">IF(OR(E18="",G18=""),"",IFERROR(INDEX(Forfaits!$B$2:$B$50,MATCH(E18,Forfaits!$A$2:$A$50,0))*G18,""))</f>
        <v/>
      </c>
      <c r="M18" s="18" t="str">
        <f aca="false">IF(L18="","",MAX(0,L18-N(H18)))</f>
        <v/>
      </c>
      <c r="N18" s="19" t="str">
        <f aca="true">IF(K18="","",IF(K18&lt;TODAY(),"En retard",IF(K18-TODAY()&lt;=7,"Expire bientôt","Actif")))</f>
        <v/>
      </c>
    </row>
    <row r="19" customFormat="false" ht="15" hidden="false" customHeight="false" outlineLevel="0" collapsed="false">
      <c r="A19" s="13"/>
      <c r="B19" s="13"/>
      <c r="C19" s="14"/>
      <c r="D19" s="15"/>
      <c r="E19" s="13"/>
      <c r="F19" s="15"/>
      <c r="G19" s="13"/>
      <c r="H19" s="16"/>
      <c r="I19" s="13"/>
      <c r="J19" s="13"/>
      <c r="K19" s="17" t="str">
        <f aca="false">IF(OR(F19="",G19=""),"",EDATE(F19,G19)-1)</f>
        <v/>
      </c>
      <c r="L19" s="18" t="str">
        <f aca="false">IF(OR(E19="",G19=""),"",IFERROR(INDEX(Forfaits!$B$2:$B$50,MATCH(E19,Forfaits!$A$2:$A$50,0))*G19,""))</f>
        <v/>
      </c>
      <c r="M19" s="18" t="str">
        <f aca="false">IF(L19="","",MAX(0,L19-N(H19)))</f>
        <v/>
      </c>
      <c r="N19" s="19" t="str">
        <f aca="true">IF(K19="","",IF(K19&lt;TODAY(),"En retard",IF(K19-TODAY()&lt;=7,"Expire bientôt","Actif")))</f>
        <v/>
      </c>
    </row>
    <row r="20" customFormat="false" ht="15" hidden="false" customHeight="false" outlineLevel="0" collapsed="false">
      <c r="A20" s="13"/>
      <c r="B20" s="13"/>
      <c r="C20" s="14"/>
      <c r="D20" s="15"/>
      <c r="E20" s="13"/>
      <c r="F20" s="15"/>
      <c r="G20" s="13"/>
      <c r="H20" s="16"/>
      <c r="I20" s="13"/>
      <c r="J20" s="13"/>
      <c r="K20" s="17" t="str">
        <f aca="false">IF(OR(F20="",G20=""),"",EDATE(F20,G20)-1)</f>
        <v/>
      </c>
      <c r="L20" s="18" t="str">
        <f aca="false">IF(OR(E20="",G20=""),"",IFERROR(INDEX(Forfaits!$B$2:$B$50,MATCH(E20,Forfaits!$A$2:$A$50,0))*G20,""))</f>
        <v/>
      </c>
      <c r="M20" s="18" t="str">
        <f aca="false">IF(L20="","",MAX(0,L20-N(H20)))</f>
        <v/>
      </c>
      <c r="N20" s="19" t="str">
        <f aca="true">IF(K20="","",IF(K20&lt;TODAY(),"En retard",IF(K20-TODAY()&lt;=7,"Expire bientôt","Actif")))</f>
        <v/>
      </c>
    </row>
    <row r="21" customFormat="false" ht="15" hidden="false" customHeight="false" outlineLevel="0" collapsed="false">
      <c r="A21" s="13"/>
      <c r="B21" s="13"/>
      <c r="C21" s="14"/>
      <c r="D21" s="15"/>
      <c r="E21" s="13"/>
      <c r="F21" s="15"/>
      <c r="G21" s="13"/>
      <c r="H21" s="16"/>
      <c r="I21" s="13"/>
      <c r="J21" s="13"/>
      <c r="K21" s="17" t="str">
        <f aca="false">IF(OR(F21="",G21=""),"",EDATE(F21,G21)-1)</f>
        <v/>
      </c>
      <c r="L21" s="18" t="str">
        <f aca="false">IF(OR(E21="",G21=""),"",IFERROR(INDEX(Forfaits!$B$2:$B$50,MATCH(E21,Forfaits!$A$2:$A$50,0))*G21,""))</f>
        <v/>
      </c>
      <c r="M21" s="18" t="str">
        <f aca="false">IF(L21="","",MAX(0,L21-N(H21)))</f>
        <v/>
      </c>
      <c r="N21" s="19" t="str">
        <f aca="true">IF(K21="","",IF(K21&lt;TODAY(),"En retard",IF(K21-TODAY()&lt;=7,"Expire bientôt","Actif")))</f>
        <v/>
      </c>
    </row>
    <row r="22" customFormat="false" ht="15" hidden="false" customHeight="false" outlineLevel="0" collapsed="false">
      <c r="A22" s="13"/>
      <c r="B22" s="13"/>
      <c r="C22" s="14"/>
      <c r="D22" s="15"/>
      <c r="E22" s="13"/>
      <c r="F22" s="15"/>
      <c r="G22" s="13"/>
      <c r="H22" s="16"/>
      <c r="I22" s="13"/>
      <c r="J22" s="13"/>
      <c r="K22" s="17" t="str">
        <f aca="false">IF(OR(F22="",G22=""),"",EDATE(F22,G22)-1)</f>
        <v/>
      </c>
      <c r="L22" s="18" t="str">
        <f aca="false">IF(OR(E22="",G22=""),"",IFERROR(INDEX(Forfaits!$B$2:$B$50,MATCH(E22,Forfaits!$A$2:$A$50,0))*G22,""))</f>
        <v/>
      </c>
      <c r="M22" s="18" t="str">
        <f aca="false">IF(L22="","",MAX(0,L22-N(H22)))</f>
        <v/>
      </c>
      <c r="N22" s="19" t="str">
        <f aca="true">IF(K22="","",IF(K22&lt;TODAY(),"En retard",IF(K22-TODAY()&lt;=7,"Expire bientôt","Actif")))</f>
        <v/>
      </c>
    </row>
    <row r="23" customFormat="false" ht="15" hidden="false" customHeight="false" outlineLevel="0" collapsed="false">
      <c r="A23" s="13"/>
      <c r="B23" s="13"/>
      <c r="C23" s="14"/>
      <c r="D23" s="15"/>
      <c r="E23" s="13"/>
      <c r="F23" s="15"/>
      <c r="G23" s="13"/>
      <c r="H23" s="16"/>
      <c r="I23" s="13"/>
      <c r="J23" s="13"/>
      <c r="K23" s="17" t="str">
        <f aca="false">IF(OR(F23="",G23=""),"",EDATE(F23,G23)-1)</f>
        <v/>
      </c>
      <c r="L23" s="18" t="str">
        <f aca="false">IF(OR(E23="",G23=""),"",IFERROR(INDEX(Forfaits!$B$2:$B$50,MATCH(E23,Forfaits!$A$2:$A$50,0))*G23,""))</f>
        <v/>
      </c>
      <c r="M23" s="18" t="str">
        <f aca="false">IF(L23="","",MAX(0,L23-N(H23)))</f>
        <v/>
      </c>
      <c r="N23" s="19" t="str">
        <f aca="true">IF(K23="","",IF(K23&lt;TODAY(),"En retard",IF(K23-TODAY()&lt;=7,"Expire bientôt","Actif")))</f>
        <v/>
      </c>
    </row>
    <row r="24" customFormat="false" ht="15" hidden="false" customHeight="false" outlineLevel="0" collapsed="false">
      <c r="A24" s="13"/>
      <c r="B24" s="13"/>
      <c r="C24" s="14"/>
      <c r="D24" s="15"/>
      <c r="E24" s="13"/>
      <c r="F24" s="15"/>
      <c r="G24" s="13"/>
      <c r="H24" s="16"/>
      <c r="I24" s="13"/>
      <c r="J24" s="13"/>
      <c r="K24" s="17" t="str">
        <f aca="false">IF(OR(F24="",G24=""),"",EDATE(F24,G24)-1)</f>
        <v/>
      </c>
      <c r="L24" s="18" t="str">
        <f aca="false">IF(OR(E24="",G24=""),"",IFERROR(INDEX(Forfaits!$B$2:$B$50,MATCH(E24,Forfaits!$A$2:$A$50,0))*G24,""))</f>
        <v/>
      </c>
      <c r="M24" s="18" t="str">
        <f aca="false">IF(L24="","",MAX(0,L24-N(H24)))</f>
        <v/>
      </c>
      <c r="N24" s="19" t="str">
        <f aca="true">IF(K24="","",IF(K24&lt;TODAY(),"En retard",IF(K24-TODAY()&lt;=7,"Expire bientôt","Actif")))</f>
        <v/>
      </c>
    </row>
    <row r="25" customFormat="false" ht="15" hidden="false" customHeight="false" outlineLevel="0" collapsed="false">
      <c r="A25" s="13"/>
      <c r="B25" s="13"/>
      <c r="C25" s="14"/>
      <c r="D25" s="15"/>
      <c r="E25" s="13"/>
      <c r="F25" s="15"/>
      <c r="G25" s="13"/>
      <c r="H25" s="16"/>
      <c r="I25" s="13"/>
      <c r="J25" s="13"/>
      <c r="K25" s="17" t="str">
        <f aca="false">IF(OR(F25="",G25=""),"",EDATE(F25,G25)-1)</f>
        <v/>
      </c>
      <c r="L25" s="18" t="str">
        <f aca="false">IF(OR(E25="",G25=""),"",IFERROR(INDEX(Forfaits!$B$2:$B$50,MATCH(E25,Forfaits!$A$2:$A$50,0))*G25,""))</f>
        <v/>
      </c>
      <c r="M25" s="18" t="str">
        <f aca="false">IF(L25="","",MAX(0,L25-N(H25)))</f>
        <v/>
      </c>
      <c r="N25" s="19" t="str">
        <f aca="true">IF(K25="","",IF(K25&lt;TODAY(),"En retard",IF(K25-TODAY()&lt;=7,"Expire bientôt","Actif")))</f>
        <v/>
      </c>
    </row>
    <row r="26" customFormat="false" ht="15" hidden="false" customHeight="false" outlineLevel="0" collapsed="false">
      <c r="A26" s="13"/>
      <c r="B26" s="13"/>
      <c r="C26" s="14"/>
      <c r="D26" s="15"/>
      <c r="E26" s="13"/>
      <c r="F26" s="15"/>
      <c r="G26" s="13"/>
      <c r="H26" s="16"/>
      <c r="I26" s="13"/>
      <c r="J26" s="13"/>
      <c r="K26" s="17" t="str">
        <f aca="false">IF(OR(F26="",G26=""),"",EDATE(F26,G26)-1)</f>
        <v/>
      </c>
      <c r="L26" s="18" t="str">
        <f aca="false">IF(OR(E26="",G26=""),"",IFERROR(INDEX(Forfaits!$B$2:$B$50,MATCH(E26,Forfaits!$A$2:$A$50,0))*G26,""))</f>
        <v/>
      </c>
      <c r="M26" s="18" t="str">
        <f aca="false">IF(L26="","",MAX(0,L26-N(H26)))</f>
        <v/>
      </c>
      <c r="N26" s="19" t="str">
        <f aca="true">IF(K26="","",IF(K26&lt;TODAY(),"En retard",IF(K26-TODAY()&lt;=7,"Expire bientôt","Actif")))</f>
        <v/>
      </c>
    </row>
    <row r="27" customFormat="false" ht="15" hidden="false" customHeight="false" outlineLevel="0" collapsed="false">
      <c r="A27" s="13"/>
      <c r="B27" s="13"/>
      <c r="C27" s="14"/>
      <c r="D27" s="15"/>
      <c r="E27" s="13"/>
      <c r="F27" s="15"/>
      <c r="G27" s="13"/>
      <c r="H27" s="16"/>
      <c r="I27" s="13"/>
      <c r="J27" s="13"/>
      <c r="K27" s="17" t="str">
        <f aca="false">IF(OR(F27="",G27=""),"",EDATE(F27,G27)-1)</f>
        <v/>
      </c>
      <c r="L27" s="18" t="str">
        <f aca="false">IF(OR(E27="",G27=""),"",IFERROR(INDEX(Forfaits!$B$2:$B$50,MATCH(E27,Forfaits!$A$2:$A$50,0))*G27,""))</f>
        <v/>
      </c>
      <c r="M27" s="18" t="str">
        <f aca="false">IF(L27="","",MAX(0,L27-N(H27)))</f>
        <v/>
      </c>
      <c r="N27" s="19" t="str">
        <f aca="true">IF(K27="","",IF(K27&lt;TODAY(),"En retard",IF(K27-TODAY()&lt;=7,"Expire bientôt","Actif")))</f>
        <v/>
      </c>
    </row>
    <row r="28" customFormat="false" ht="15" hidden="false" customHeight="false" outlineLevel="0" collapsed="false">
      <c r="A28" s="13"/>
      <c r="B28" s="13"/>
      <c r="C28" s="14"/>
      <c r="D28" s="15"/>
      <c r="E28" s="13"/>
      <c r="F28" s="15"/>
      <c r="G28" s="13"/>
      <c r="H28" s="16"/>
      <c r="I28" s="13"/>
      <c r="J28" s="13"/>
      <c r="K28" s="17" t="str">
        <f aca="false">IF(OR(F28="",G28=""),"",EDATE(F28,G28)-1)</f>
        <v/>
      </c>
      <c r="L28" s="18" t="str">
        <f aca="false">IF(OR(E28="",G28=""),"",IFERROR(INDEX(Forfaits!$B$2:$B$50,MATCH(E28,Forfaits!$A$2:$A$50,0))*G28,""))</f>
        <v/>
      </c>
      <c r="M28" s="18" t="str">
        <f aca="false">IF(L28="","",MAX(0,L28-N(H28)))</f>
        <v/>
      </c>
      <c r="N28" s="19" t="str">
        <f aca="true">IF(K28="","",IF(K28&lt;TODAY(),"En retard",IF(K28-TODAY()&lt;=7,"Expire bientôt","Actif")))</f>
        <v/>
      </c>
    </row>
    <row r="29" customFormat="false" ht="15" hidden="false" customHeight="false" outlineLevel="0" collapsed="false">
      <c r="A29" s="13"/>
      <c r="B29" s="13"/>
      <c r="C29" s="14"/>
      <c r="D29" s="15"/>
      <c r="E29" s="13"/>
      <c r="F29" s="15"/>
      <c r="G29" s="13"/>
      <c r="H29" s="16"/>
      <c r="I29" s="13"/>
      <c r="J29" s="13"/>
      <c r="K29" s="17" t="str">
        <f aca="false">IF(OR(F29="",G29=""),"",EDATE(F29,G29)-1)</f>
        <v/>
      </c>
      <c r="L29" s="18" t="str">
        <f aca="false">IF(OR(E29="",G29=""),"",IFERROR(INDEX(Forfaits!$B$2:$B$50,MATCH(E29,Forfaits!$A$2:$A$50,0))*G29,""))</f>
        <v/>
      </c>
      <c r="M29" s="18" t="str">
        <f aca="false">IF(L29="","",MAX(0,L29-N(H29)))</f>
        <v/>
      </c>
      <c r="N29" s="19" t="str">
        <f aca="true">IF(K29="","",IF(K29&lt;TODAY(),"En retard",IF(K29-TODAY()&lt;=7,"Expire bientôt","Actif")))</f>
        <v/>
      </c>
    </row>
    <row r="30" customFormat="false" ht="15" hidden="false" customHeight="false" outlineLevel="0" collapsed="false">
      <c r="A30" s="13"/>
      <c r="B30" s="13"/>
      <c r="C30" s="14"/>
      <c r="D30" s="15"/>
      <c r="E30" s="13"/>
      <c r="F30" s="15"/>
      <c r="G30" s="13"/>
      <c r="H30" s="16"/>
      <c r="I30" s="13"/>
      <c r="J30" s="13"/>
      <c r="K30" s="17" t="str">
        <f aca="false">IF(OR(F30="",G30=""),"",EDATE(F30,G30)-1)</f>
        <v/>
      </c>
      <c r="L30" s="18" t="str">
        <f aca="false">IF(OR(E30="",G30=""),"",IFERROR(INDEX(Forfaits!$B$2:$B$50,MATCH(E30,Forfaits!$A$2:$A$50,0))*G30,""))</f>
        <v/>
      </c>
      <c r="M30" s="18" t="str">
        <f aca="false">IF(L30="","",MAX(0,L30-N(H30)))</f>
        <v/>
      </c>
      <c r="N30" s="19" t="str">
        <f aca="true">IF(K30="","",IF(K30&lt;TODAY(),"En retard",IF(K30-TODAY()&lt;=7,"Expire bientôt","Actif")))</f>
        <v/>
      </c>
    </row>
    <row r="31" customFormat="false" ht="15" hidden="false" customHeight="false" outlineLevel="0" collapsed="false">
      <c r="A31" s="13"/>
      <c r="B31" s="13"/>
      <c r="C31" s="14"/>
      <c r="D31" s="15"/>
      <c r="E31" s="13"/>
      <c r="F31" s="15"/>
      <c r="G31" s="13"/>
      <c r="H31" s="16"/>
      <c r="I31" s="13"/>
      <c r="J31" s="13"/>
      <c r="K31" s="17" t="str">
        <f aca="false">IF(OR(F31="",G31=""),"",EDATE(F31,G31)-1)</f>
        <v/>
      </c>
      <c r="L31" s="18" t="str">
        <f aca="false">IF(OR(E31="",G31=""),"",IFERROR(INDEX(Forfaits!$B$2:$B$50,MATCH(E31,Forfaits!$A$2:$A$50,0))*G31,""))</f>
        <v/>
      </c>
      <c r="M31" s="18" t="str">
        <f aca="false">IF(L31="","",MAX(0,L31-N(H31)))</f>
        <v/>
      </c>
      <c r="N31" s="19" t="str">
        <f aca="true">IF(K31="","",IF(K31&lt;TODAY(),"En retard",IF(K31-TODAY()&lt;=7,"Expire bientôt","Actif")))</f>
        <v/>
      </c>
    </row>
    <row r="32" customFormat="false" ht="15" hidden="false" customHeight="false" outlineLevel="0" collapsed="false">
      <c r="A32" s="13"/>
      <c r="B32" s="13"/>
      <c r="C32" s="14"/>
      <c r="D32" s="15"/>
      <c r="E32" s="13"/>
      <c r="F32" s="15"/>
      <c r="G32" s="13"/>
      <c r="H32" s="16"/>
      <c r="I32" s="13"/>
      <c r="J32" s="13"/>
      <c r="K32" s="17" t="str">
        <f aca="false">IF(OR(F32="",G32=""),"",EDATE(F32,G32)-1)</f>
        <v/>
      </c>
      <c r="L32" s="18" t="str">
        <f aca="false">IF(OR(E32="",G32=""),"",IFERROR(INDEX(Forfaits!$B$2:$B$50,MATCH(E32,Forfaits!$A$2:$A$50,0))*G32,""))</f>
        <v/>
      </c>
      <c r="M32" s="18" t="str">
        <f aca="false">IF(L32="","",MAX(0,L32-N(H32)))</f>
        <v/>
      </c>
      <c r="N32" s="19" t="str">
        <f aca="true">IF(K32="","",IF(K32&lt;TODAY(),"En retard",IF(K32-TODAY()&lt;=7,"Expire bientôt","Actif")))</f>
        <v/>
      </c>
    </row>
    <row r="33" customFormat="false" ht="15" hidden="false" customHeight="false" outlineLevel="0" collapsed="false">
      <c r="A33" s="13"/>
      <c r="B33" s="13"/>
      <c r="C33" s="14"/>
      <c r="D33" s="15"/>
      <c r="E33" s="13"/>
      <c r="F33" s="15"/>
      <c r="G33" s="13"/>
      <c r="H33" s="16"/>
      <c r="I33" s="13"/>
      <c r="J33" s="13"/>
      <c r="K33" s="17" t="str">
        <f aca="false">IF(OR(F33="",G33=""),"",EDATE(F33,G33)-1)</f>
        <v/>
      </c>
      <c r="L33" s="18" t="str">
        <f aca="false">IF(OR(E33="",G33=""),"",IFERROR(INDEX(Forfaits!$B$2:$B$50,MATCH(E33,Forfaits!$A$2:$A$50,0))*G33,""))</f>
        <v/>
      </c>
      <c r="M33" s="18" t="str">
        <f aca="false">IF(L33="","",MAX(0,L33-N(H33)))</f>
        <v/>
      </c>
      <c r="N33" s="19" t="str">
        <f aca="true">IF(K33="","",IF(K33&lt;TODAY(),"En retard",IF(K33-TODAY()&lt;=7,"Expire bientôt","Actif")))</f>
        <v/>
      </c>
    </row>
    <row r="34" customFormat="false" ht="15" hidden="false" customHeight="false" outlineLevel="0" collapsed="false">
      <c r="A34" s="13"/>
      <c r="B34" s="13"/>
      <c r="C34" s="14"/>
      <c r="D34" s="15"/>
      <c r="E34" s="13"/>
      <c r="F34" s="15"/>
      <c r="G34" s="13"/>
      <c r="H34" s="16"/>
      <c r="I34" s="13"/>
      <c r="J34" s="13"/>
      <c r="K34" s="17" t="str">
        <f aca="false">IF(OR(F34="",G34=""),"",EDATE(F34,G34)-1)</f>
        <v/>
      </c>
      <c r="L34" s="18" t="str">
        <f aca="false">IF(OR(E34="",G34=""),"",IFERROR(INDEX(Forfaits!$B$2:$B$50,MATCH(E34,Forfaits!$A$2:$A$50,0))*G34,""))</f>
        <v/>
      </c>
      <c r="M34" s="18" t="str">
        <f aca="false">IF(L34="","",MAX(0,L34-N(H34)))</f>
        <v/>
      </c>
      <c r="N34" s="19" t="str">
        <f aca="true">IF(K34="","",IF(K34&lt;TODAY(),"En retard",IF(K34-TODAY()&lt;=7,"Expire bientôt","Actif")))</f>
        <v/>
      </c>
    </row>
    <row r="35" customFormat="false" ht="15" hidden="false" customHeight="false" outlineLevel="0" collapsed="false">
      <c r="A35" s="13"/>
      <c r="B35" s="13"/>
      <c r="C35" s="14"/>
      <c r="D35" s="15"/>
      <c r="E35" s="13"/>
      <c r="F35" s="15"/>
      <c r="G35" s="13"/>
      <c r="H35" s="16"/>
      <c r="I35" s="13"/>
      <c r="J35" s="13"/>
      <c r="K35" s="17" t="str">
        <f aca="false">IF(OR(F35="",G35=""),"",EDATE(F35,G35)-1)</f>
        <v/>
      </c>
      <c r="L35" s="18" t="str">
        <f aca="false">IF(OR(E35="",G35=""),"",IFERROR(INDEX(Forfaits!$B$2:$B$50,MATCH(E35,Forfaits!$A$2:$A$50,0))*G35,""))</f>
        <v/>
      </c>
      <c r="M35" s="18" t="str">
        <f aca="false">IF(L35="","",MAX(0,L35-N(H35)))</f>
        <v/>
      </c>
      <c r="N35" s="19" t="str">
        <f aca="true">IF(K35="","",IF(K35&lt;TODAY(),"En retard",IF(K35-TODAY()&lt;=7,"Expire bientôt","Actif")))</f>
        <v/>
      </c>
    </row>
    <row r="36" customFormat="false" ht="15" hidden="false" customHeight="false" outlineLevel="0" collapsed="false">
      <c r="A36" s="13"/>
      <c r="B36" s="13"/>
      <c r="C36" s="14"/>
      <c r="D36" s="15"/>
      <c r="E36" s="13"/>
      <c r="F36" s="15"/>
      <c r="G36" s="13"/>
      <c r="H36" s="16"/>
      <c r="I36" s="13"/>
      <c r="J36" s="13"/>
      <c r="K36" s="17" t="str">
        <f aca="false">IF(OR(F36="",G36=""),"",EDATE(F36,G36)-1)</f>
        <v/>
      </c>
      <c r="L36" s="18" t="str">
        <f aca="false">IF(OR(E36="",G36=""),"",IFERROR(INDEX(Forfaits!$B$2:$B$50,MATCH(E36,Forfaits!$A$2:$A$50,0))*G36,""))</f>
        <v/>
      </c>
      <c r="M36" s="18" t="str">
        <f aca="false">IF(L36="","",MAX(0,L36-N(H36)))</f>
        <v/>
      </c>
      <c r="N36" s="19" t="str">
        <f aca="true">IF(K36="","",IF(K36&lt;TODAY(),"En retard",IF(K36-TODAY()&lt;=7,"Expire bientôt","Actif")))</f>
        <v/>
      </c>
    </row>
    <row r="37" customFormat="false" ht="15" hidden="false" customHeight="false" outlineLevel="0" collapsed="false">
      <c r="A37" s="13"/>
      <c r="B37" s="13"/>
      <c r="C37" s="14"/>
      <c r="D37" s="15"/>
      <c r="E37" s="13"/>
      <c r="F37" s="15"/>
      <c r="G37" s="13"/>
      <c r="H37" s="16"/>
      <c r="I37" s="13"/>
      <c r="J37" s="13"/>
      <c r="K37" s="17" t="str">
        <f aca="false">IF(OR(F37="",G37=""),"",EDATE(F37,G37)-1)</f>
        <v/>
      </c>
      <c r="L37" s="18" t="str">
        <f aca="false">IF(OR(E37="",G37=""),"",IFERROR(INDEX(Forfaits!$B$2:$B$50,MATCH(E37,Forfaits!$A$2:$A$50,0))*G37,""))</f>
        <v/>
      </c>
      <c r="M37" s="18" t="str">
        <f aca="false">IF(L37="","",MAX(0,L37-N(H37)))</f>
        <v/>
      </c>
      <c r="N37" s="19" t="str">
        <f aca="true">IF(K37="","",IF(K37&lt;TODAY(),"En retard",IF(K37-TODAY()&lt;=7,"Expire bientôt","Actif")))</f>
        <v/>
      </c>
    </row>
    <row r="38" customFormat="false" ht="15" hidden="false" customHeight="false" outlineLevel="0" collapsed="false">
      <c r="A38" s="13"/>
      <c r="B38" s="13"/>
      <c r="C38" s="14"/>
      <c r="D38" s="15"/>
      <c r="E38" s="13"/>
      <c r="F38" s="15"/>
      <c r="G38" s="13"/>
      <c r="H38" s="16"/>
      <c r="I38" s="13"/>
      <c r="J38" s="13"/>
      <c r="K38" s="17" t="str">
        <f aca="false">IF(OR(F38="",G38=""),"",EDATE(F38,G38)-1)</f>
        <v/>
      </c>
      <c r="L38" s="18" t="str">
        <f aca="false">IF(OR(E38="",G38=""),"",IFERROR(INDEX(Forfaits!$B$2:$B$50,MATCH(E38,Forfaits!$A$2:$A$50,0))*G38,""))</f>
        <v/>
      </c>
      <c r="M38" s="18" t="str">
        <f aca="false">IF(L38="","",MAX(0,L38-N(H38)))</f>
        <v/>
      </c>
      <c r="N38" s="19" t="str">
        <f aca="true">IF(K38="","",IF(K38&lt;TODAY(),"En retard",IF(K38-TODAY()&lt;=7,"Expire bientôt","Actif")))</f>
        <v/>
      </c>
    </row>
    <row r="39" customFormat="false" ht="15" hidden="false" customHeight="false" outlineLevel="0" collapsed="false">
      <c r="A39" s="13"/>
      <c r="B39" s="13"/>
      <c r="C39" s="14"/>
      <c r="D39" s="15"/>
      <c r="E39" s="13"/>
      <c r="F39" s="15"/>
      <c r="G39" s="13"/>
      <c r="H39" s="16"/>
      <c r="I39" s="13"/>
      <c r="J39" s="13"/>
      <c r="K39" s="17" t="str">
        <f aca="false">IF(OR(F39="",G39=""),"",EDATE(F39,G39)-1)</f>
        <v/>
      </c>
      <c r="L39" s="18" t="str">
        <f aca="false">IF(OR(E39="",G39=""),"",IFERROR(INDEX(Forfaits!$B$2:$B$50,MATCH(E39,Forfaits!$A$2:$A$50,0))*G39,""))</f>
        <v/>
      </c>
      <c r="M39" s="18" t="str">
        <f aca="false">IF(L39="","",MAX(0,L39-N(H39)))</f>
        <v/>
      </c>
      <c r="N39" s="19" t="str">
        <f aca="true">IF(K39="","",IF(K39&lt;TODAY(),"En retard",IF(K39-TODAY()&lt;=7,"Expire bientôt","Actif")))</f>
        <v/>
      </c>
    </row>
    <row r="40" customFormat="false" ht="15" hidden="false" customHeight="false" outlineLevel="0" collapsed="false">
      <c r="A40" s="13"/>
      <c r="B40" s="13"/>
      <c r="C40" s="14"/>
      <c r="D40" s="15"/>
      <c r="E40" s="13"/>
      <c r="F40" s="15"/>
      <c r="G40" s="13"/>
      <c r="H40" s="16"/>
      <c r="I40" s="13"/>
      <c r="J40" s="13"/>
      <c r="K40" s="17" t="str">
        <f aca="false">IF(OR(F40="",G40=""),"",EDATE(F40,G40)-1)</f>
        <v/>
      </c>
      <c r="L40" s="18" t="str">
        <f aca="false">IF(OR(E40="",G40=""),"",IFERROR(INDEX(Forfaits!$B$2:$B$50,MATCH(E40,Forfaits!$A$2:$A$50,0))*G40,""))</f>
        <v/>
      </c>
      <c r="M40" s="18" t="str">
        <f aca="false">IF(L40="","",MAX(0,L40-N(H40)))</f>
        <v/>
      </c>
      <c r="N40" s="19" t="str">
        <f aca="true">IF(K40="","",IF(K40&lt;TODAY(),"En retard",IF(K40-TODAY()&lt;=7,"Expire bientôt","Actif")))</f>
        <v/>
      </c>
    </row>
    <row r="41" customFormat="false" ht="15" hidden="false" customHeight="false" outlineLevel="0" collapsed="false">
      <c r="A41" s="13"/>
      <c r="B41" s="13"/>
      <c r="C41" s="14"/>
      <c r="D41" s="15"/>
      <c r="E41" s="13"/>
      <c r="F41" s="15"/>
      <c r="G41" s="13"/>
      <c r="H41" s="16"/>
      <c r="I41" s="13"/>
      <c r="J41" s="13"/>
      <c r="K41" s="17" t="str">
        <f aca="false">IF(OR(F41="",G41=""),"",EDATE(F41,G41)-1)</f>
        <v/>
      </c>
      <c r="L41" s="18" t="str">
        <f aca="false">IF(OR(E41="",G41=""),"",IFERROR(INDEX(Forfaits!$B$2:$B$50,MATCH(E41,Forfaits!$A$2:$A$50,0))*G41,""))</f>
        <v/>
      </c>
      <c r="M41" s="18" t="str">
        <f aca="false">IF(L41="","",MAX(0,L41-N(H41)))</f>
        <v/>
      </c>
      <c r="N41" s="19" t="str">
        <f aca="true">IF(K41="","",IF(K41&lt;TODAY(),"En retard",IF(K41-TODAY()&lt;=7,"Expire bientôt","Actif")))</f>
        <v/>
      </c>
    </row>
    <row r="42" customFormat="false" ht="15" hidden="false" customHeight="false" outlineLevel="0" collapsed="false">
      <c r="A42" s="13"/>
      <c r="B42" s="13"/>
      <c r="C42" s="14"/>
      <c r="D42" s="15"/>
      <c r="E42" s="13"/>
      <c r="F42" s="15"/>
      <c r="G42" s="13"/>
      <c r="H42" s="16"/>
      <c r="I42" s="13"/>
      <c r="J42" s="13"/>
      <c r="K42" s="17" t="str">
        <f aca="false">IF(OR(F42="",G42=""),"",EDATE(F42,G42)-1)</f>
        <v/>
      </c>
      <c r="L42" s="18" t="str">
        <f aca="false">IF(OR(E42="",G42=""),"",IFERROR(INDEX(Forfaits!$B$2:$B$50,MATCH(E42,Forfaits!$A$2:$A$50,0))*G42,""))</f>
        <v/>
      </c>
      <c r="M42" s="18" t="str">
        <f aca="false">IF(L42="","",MAX(0,L42-N(H42)))</f>
        <v/>
      </c>
      <c r="N42" s="19" t="str">
        <f aca="true">IF(K42="","",IF(K42&lt;TODAY(),"En retard",IF(K42-TODAY()&lt;=7,"Expire bientôt","Actif")))</f>
        <v/>
      </c>
    </row>
    <row r="43" customFormat="false" ht="15" hidden="false" customHeight="false" outlineLevel="0" collapsed="false">
      <c r="A43" s="13"/>
      <c r="B43" s="13"/>
      <c r="C43" s="14"/>
      <c r="D43" s="15"/>
      <c r="E43" s="13"/>
      <c r="F43" s="15"/>
      <c r="G43" s="13"/>
      <c r="H43" s="16"/>
      <c r="I43" s="13"/>
      <c r="J43" s="13"/>
      <c r="K43" s="17" t="str">
        <f aca="false">IF(OR(F43="",G43=""),"",EDATE(F43,G43)-1)</f>
        <v/>
      </c>
      <c r="L43" s="18" t="str">
        <f aca="false">IF(OR(E43="",G43=""),"",IFERROR(INDEX(Forfaits!$B$2:$B$50,MATCH(E43,Forfaits!$A$2:$A$50,0))*G43,""))</f>
        <v/>
      </c>
      <c r="M43" s="18" t="str">
        <f aca="false">IF(L43="","",MAX(0,L43-N(H43)))</f>
        <v/>
      </c>
      <c r="N43" s="19" t="str">
        <f aca="true">IF(K43="","",IF(K43&lt;TODAY(),"En retard",IF(K43-TODAY()&lt;=7,"Expire bientôt","Actif")))</f>
        <v/>
      </c>
    </row>
    <row r="44" customFormat="false" ht="15" hidden="false" customHeight="false" outlineLevel="0" collapsed="false">
      <c r="A44" s="13"/>
      <c r="B44" s="13"/>
      <c r="C44" s="14"/>
      <c r="D44" s="15"/>
      <c r="E44" s="13"/>
      <c r="F44" s="15"/>
      <c r="G44" s="13"/>
      <c r="H44" s="16"/>
      <c r="I44" s="13"/>
      <c r="J44" s="13"/>
      <c r="K44" s="17" t="str">
        <f aca="false">IF(OR(F44="",G44=""),"",EDATE(F44,G44)-1)</f>
        <v/>
      </c>
      <c r="L44" s="18" t="str">
        <f aca="false">IF(OR(E44="",G44=""),"",IFERROR(INDEX(Forfaits!$B$2:$B$50,MATCH(E44,Forfaits!$A$2:$A$50,0))*G44,""))</f>
        <v/>
      </c>
      <c r="M44" s="18" t="str">
        <f aca="false">IF(L44="","",MAX(0,L44-N(H44)))</f>
        <v/>
      </c>
      <c r="N44" s="19" t="str">
        <f aca="true">IF(K44="","",IF(K44&lt;TODAY(),"En retard",IF(K44-TODAY()&lt;=7,"Expire bientôt","Actif")))</f>
        <v/>
      </c>
    </row>
    <row r="45" customFormat="false" ht="15" hidden="false" customHeight="false" outlineLevel="0" collapsed="false">
      <c r="A45" s="13"/>
      <c r="B45" s="13"/>
      <c r="C45" s="14"/>
      <c r="D45" s="15"/>
      <c r="E45" s="13"/>
      <c r="F45" s="15"/>
      <c r="G45" s="13"/>
      <c r="H45" s="16"/>
      <c r="I45" s="13"/>
      <c r="J45" s="13"/>
      <c r="K45" s="17" t="str">
        <f aca="false">IF(OR(F45="",G45=""),"",EDATE(F45,G45)-1)</f>
        <v/>
      </c>
      <c r="L45" s="18" t="str">
        <f aca="false">IF(OR(E45="",G45=""),"",IFERROR(INDEX(Forfaits!$B$2:$B$50,MATCH(E45,Forfaits!$A$2:$A$50,0))*G45,""))</f>
        <v/>
      </c>
      <c r="M45" s="18" t="str">
        <f aca="false">IF(L45="","",MAX(0,L45-N(H45)))</f>
        <v/>
      </c>
      <c r="N45" s="19" t="str">
        <f aca="true">IF(K45="","",IF(K45&lt;TODAY(),"En retard",IF(K45-TODAY()&lt;=7,"Expire bientôt","Actif")))</f>
        <v/>
      </c>
    </row>
    <row r="46" customFormat="false" ht="15" hidden="false" customHeight="false" outlineLevel="0" collapsed="false">
      <c r="A46" s="13"/>
      <c r="B46" s="13"/>
      <c r="C46" s="14"/>
      <c r="D46" s="15"/>
      <c r="E46" s="13"/>
      <c r="F46" s="15"/>
      <c r="G46" s="13"/>
      <c r="H46" s="16"/>
      <c r="I46" s="13"/>
      <c r="J46" s="13"/>
      <c r="K46" s="17" t="str">
        <f aca="false">IF(OR(F46="",G46=""),"",EDATE(F46,G46)-1)</f>
        <v/>
      </c>
      <c r="L46" s="18" t="str">
        <f aca="false">IF(OR(E46="",G46=""),"",IFERROR(INDEX(Forfaits!$B$2:$B$50,MATCH(E46,Forfaits!$A$2:$A$50,0))*G46,""))</f>
        <v/>
      </c>
      <c r="M46" s="18" t="str">
        <f aca="false">IF(L46="","",MAX(0,L46-N(H46)))</f>
        <v/>
      </c>
      <c r="N46" s="19" t="str">
        <f aca="true">IF(K46="","",IF(K46&lt;TODAY(),"En retard",IF(K46-TODAY()&lt;=7,"Expire bientôt","Actif")))</f>
        <v/>
      </c>
    </row>
    <row r="47" customFormat="false" ht="15" hidden="false" customHeight="false" outlineLevel="0" collapsed="false">
      <c r="A47" s="13"/>
      <c r="B47" s="13"/>
      <c r="C47" s="14"/>
      <c r="D47" s="15"/>
      <c r="E47" s="13"/>
      <c r="F47" s="15"/>
      <c r="G47" s="13"/>
      <c r="H47" s="16"/>
      <c r="I47" s="13"/>
      <c r="J47" s="13"/>
      <c r="K47" s="17" t="str">
        <f aca="false">IF(OR(F47="",G47=""),"",EDATE(F47,G47)-1)</f>
        <v/>
      </c>
      <c r="L47" s="18" t="str">
        <f aca="false">IF(OR(E47="",G47=""),"",IFERROR(INDEX(Forfaits!$B$2:$B$50,MATCH(E47,Forfaits!$A$2:$A$50,0))*G47,""))</f>
        <v/>
      </c>
      <c r="M47" s="18" t="str">
        <f aca="false">IF(L47="","",MAX(0,L47-N(H47)))</f>
        <v/>
      </c>
      <c r="N47" s="19" t="str">
        <f aca="true">IF(K47="","",IF(K47&lt;TODAY(),"En retard",IF(K47-TODAY()&lt;=7,"Expire bientôt","Actif")))</f>
        <v/>
      </c>
    </row>
    <row r="48" customFormat="false" ht="15" hidden="false" customHeight="false" outlineLevel="0" collapsed="false">
      <c r="A48" s="13"/>
      <c r="B48" s="13"/>
      <c r="C48" s="14"/>
      <c r="D48" s="15"/>
      <c r="E48" s="13"/>
      <c r="F48" s="15"/>
      <c r="G48" s="13"/>
      <c r="H48" s="16"/>
      <c r="I48" s="13"/>
      <c r="J48" s="13"/>
      <c r="K48" s="17" t="str">
        <f aca="false">IF(OR(F48="",G48=""),"",EDATE(F48,G48)-1)</f>
        <v/>
      </c>
      <c r="L48" s="18" t="str">
        <f aca="false">IF(OR(E48="",G48=""),"",IFERROR(INDEX(Forfaits!$B$2:$B$50,MATCH(E48,Forfaits!$A$2:$A$50,0))*G48,""))</f>
        <v/>
      </c>
      <c r="M48" s="18" t="str">
        <f aca="false">IF(L48="","",MAX(0,L48-N(H48)))</f>
        <v/>
      </c>
      <c r="N48" s="19" t="str">
        <f aca="true">IF(K48="","",IF(K48&lt;TODAY(),"En retard",IF(K48-TODAY()&lt;=7,"Expire bientôt","Actif")))</f>
        <v/>
      </c>
    </row>
    <row r="49" customFormat="false" ht="15" hidden="false" customHeight="false" outlineLevel="0" collapsed="false">
      <c r="A49" s="13"/>
      <c r="B49" s="13"/>
      <c r="C49" s="14"/>
      <c r="D49" s="15"/>
      <c r="E49" s="13"/>
      <c r="F49" s="15"/>
      <c r="G49" s="13"/>
      <c r="H49" s="16"/>
      <c r="I49" s="13"/>
      <c r="J49" s="13"/>
      <c r="K49" s="17" t="str">
        <f aca="false">IF(OR(F49="",G49=""),"",EDATE(F49,G49)-1)</f>
        <v/>
      </c>
      <c r="L49" s="18" t="str">
        <f aca="false">IF(OR(E49="",G49=""),"",IFERROR(INDEX(Forfaits!$B$2:$B$50,MATCH(E49,Forfaits!$A$2:$A$50,0))*G49,""))</f>
        <v/>
      </c>
      <c r="M49" s="18" t="str">
        <f aca="false">IF(L49="","",MAX(0,L49-N(H49)))</f>
        <v/>
      </c>
      <c r="N49" s="19" t="str">
        <f aca="true">IF(K49="","",IF(K49&lt;TODAY(),"En retard",IF(K49-TODAY()&lt;=7,"Expire bientôt","Actif")))</f>
        <v/>
      </c>
    </row>
    <row r="50" customFormat="false" ht="15" hidden="false" customHeight="false" outlineLevel="0" collapsed="false">
      <c r="A50" s="13"/>
      <c r="B50" s="13"/>
      <c r="C50" s="14"/>
      <c r="D50" s="15"/>
      <c r="E50" s="13"/>
      <c r="F50" s="15"/>
      <c r="G50" s="13"/>
      <c r="H50" s="16"/>
      <c r="I50" s="13"/>
      <c r="J50" s="13"/>
      <c r="K50" s="17" t="str">
        <f aca="false">IF(OR(F50="",G50=""),"",EDATE(F50,G50)-1)</f>
        <v/>
      </c>
      <c r="L50" s="18" t="str">
        <f aca="false">IF(OR(E50="",G50=""),"",IFERROR(INDEX(Forfaits!$B$2:$B$50,MATCH(E50,Forfaits!$A$2:$A$50,0))*G50,""))</f>
        <v/>
      </c>
      <c r="M50" s="18" t="str">
        <f aca="false">IF(L50="","",MAX(0,L50-N(H50)))</f>
        <v/>
      </c>
      <c r="N50" s="19" t="str">
        <f aca="true">IF(K50="","",IF(K50&lt;TODAY(),"En retard",IF(K50-TODAY()&lt;=7,"Expire bientôt","Actif")))</f>
        <v/>
      </c>
    </row>
    <row r="51" customFormat="false" ht="15" hidden="false" customHeight="false" outlineLevel="0" collapsed="false">
      <c r="A51" s="13"/>
      <c r="B51" s="13"/>
      <c r="C51" s="14"/>
      <c r="D51" s="15"/>
      <c r="E51" s="13"/>
      <c r="F51" s="15"/>
      <c r="G51" s="13"/>
      <c r="H51" s="16"/>
      <c r="I51" s="13"/>
      <c r="J51" s="13"/>
      <c r="K51" s="17" t="str">
        <f aca="false">IF(OR(F51="",G51=""),"",EDATE(F51,G51)-1)</f>
        <v/>
      </c>
      <c r="L51" s="18" t="str">
        <f aca="false">IF(OR(E51="",G51=""),"",IFERROR(INDEX(Forfaits!$B$2:$B$50,MATCH(E51,Forfaits!$A$2:$A$50,0))*G51,""))</f>
        <v/>
      </c>
      <c r="M51" s="18" t="str">
        <f aca="false">IF(L51="","",MAX(0,L51-N(H51)))</f>
        <v/>
      </c>
      <c r="N51" s="19" t="str">
        <f aca="true">IF(K51="","",IF(K51&lt;TODAY(),"En retard",IF(K51-TODAY()&lt;=7,"Expire bientôt","Actif")))</f>
        <v/>
      </c>
    </row>
    <row r="52" customFormat="false" ht="15" hidden="false" customHeight="false" outlineLevel="0" collapsed="false">
      <c r="A52" s="13"/>
      <c r="B52" s="13"/>
      <c r="C52" s="14"/>
      <c r="D52" s="15"/>
      <c r="E52" s="13"/>
      <c r="F52" s="15"/>
      <c r="G52" s="13"/>
      <c r="H52" s="16"/>
      <c r="I52" s="13"/>
      <c r="J52" s="13"/>
      <c r="K52" s="17" t="str">
        <f aca="false">IF(OR(F52="",G52=""),"",EDATE(F52,G52)-1)</f>
        <v/>
      </c>
      <c r="L52" s="18" t="str">
        <f aca="false">IF(OR(E52="",G52=""),"",IFERROR(INDEX(Forfaits!$B$2:$B$50,MATCH(E52,Forfaits!$A$2:$A$50,0))*G52,""))</f>
        <v/>
      </c>
      <c r="M52" s="18" t="str">
        <f aca="false">IF(L52="","",MAX(0,L52-N(H52)))</f>
        <v/>
      </c>
      <c r="N52" s="19" t="str">
        <f aca="true">IF(K52="","",IF(K52&lt;TODAY(),"En retard",IF(K52-TODAY()&lt;=7,"Expire bientôt","Actif")))</f>
        <v/>
      </c>
    </row>
    <row r="53" customFormat="false" ht="15" hidden="false" customHeight="false" outlineLevel="0" collapsed="false">
      <c r="A53" s="13"/>
      <c r="B53" s="13"/>
      <c r="C53" s="14"/>
      <c r="D53" s="15"/>
      <c r="E53" s="13"/>
      <c r="F53" s="15"/>
      <c r="G53" s="13"/>
      <c r="H53" s="16"/>
      <c r="I53" s="13"/>
      <c r="J53" s="13"/>
      <c r="K53" s="17" t="str">
        <f aca="false">IF(OR(F53="",G53=""),"",EDATE(F53,G53)-1)</f>
        <v/>
      </c>
      <c r="L53" s="18" t="str">
        <f aca="false">IF(OR(E53="",G53=""),"",IFERROR(INDEX(Forfaits!$B$2:$B$50,MATCH(E53,Forfaits!$A$2:$A$50,0))*G53,""))</f>
        <v/>
      </c>
      <c r="M53" s="18" t="str">
        <f aca="false">IF(L53="","",MAX(0,L53-N(H53)))</f>
        <v/>
      </c>
      <c r="N53" s="19" t="str">
        <f aca="true">IF(K53="","",IF(K53&lt;TODAY(),"En retard",IF(K53-TODAY()&lt;=7,"Expire bientôt","Actif")))</f>
        <v/>
      </c>
    </row>
    <row r="54" customFormat="false" ht="15" hidden="false" customHeight="false" outlineLevel="0" collapsed="false">
      <c r="A54" s="13"/>
      <c r="B54" s="13"/>
      <c r="C54" s="14"/>
      <c r="D54" s="15"/>
      <c r="E54" s="13"/>
      <c r="F54" s="15"/>
      <c r="G54" s="13"/>
      <c r="H54" s="16"/>
      <c r="I54" s="13"/>
      <c r="J54" s="13"/>
      <c r="K54" s="17" t="str">
        <f aca="false">IF(OR(F54="",G54=""),"",EDATE(F54,G54)-1)</f>
        <v/>
      </c>
      <c r="L54" s="18" t="str">
        <f aca="false">IF(OR(E54="",G54=""),"",IFERROR(INDEX(Forfaits!$B$2:$B$50,MATCH(E54,Forfaits!$A$2:$A$50,0))*G54,""))</f>
        <v/>
      </c>
      <c r="M54" s="18" t="str">
        <f aca="false">IF(L54="","",MAX(0,L54-N(H54)))</f>
        <v/>
      </c>
      <c r="N54" s="19" t="str">
        <f aca="true">IF(K54="","",IF(K54&lt;TODAY(),"En retard",IF(K54-TODAY()&lt;=7,"Expire bientôt","Actif")))</f>
        <v/>
      </c>
    </row>
    <row r="55" customFormat="false" ht="15" hidden="false" customHeight="false" outlineLevel="0" collapsed="false">
      <c r="A55" s="13"/>
      <c r="B55" s="13"/>
      <c r="C55" s="14"/>
      <c r="D55" s="15"/>
      <c r="E55" s="13"/>
      <c r="F55" s="15"/>
      <c r="G55" s="13"/>
      <c r="H55" s="16"/>
      <c r="I55" s="13"/>
      <c r="J55" s="13"/>
      <c r="K55" s="17" t="str">
        <f aca="false">IF(OR(F55="",G55=""),"",EDATE(F55,G55)-1)</f>
        <v/>
      </c>
      <c r="L55" s="18" t="str">
        <f aca="false">IF(OR(E55="",G55=""),"",IFERROR(INDEX(Forfaits!$B$2:$B$50,MATCH(E55,Forfaits!$A$2:$A$50,0))*G55,""))</f>
        <v/>
      </c>
      <c r="M55" s="18" t="str">
        <f aca="false">IF(L55="","",MAX(0,L55-N(H55)))</f>
        <v/>
      </c>
      <c r="N55" s="19" t="str">
        <f aca="true">IF(K55="","",IF(K55&lt;TODAY(),"En retard",IF(K55-TODAY()&lt;=7,"Expire bientôt","Actif")))</f>
        <v/>
      </c>
    </row>
    <row r="56" customFormat="false" ht="15" hidden="false" customHeight="false" outlineLevel="0" collapsed="false">
      <c r="A56" s="13"/>
      <c r="B56" s="13"/>
      <c r="C56" s="14"/>
      <c r="D56" s="15"/>
      <c r="E56" s="13"/>
      <c r="F56" s="15"/>
      <c r="G56" s="13"/>
      <c r="H56" s="16"/>
      <c r="I56" s="13"/>
      <c r="J56" s="13"/>
      <c r="K56" s="17" t="str">
        <f aca="false">IF(OR(F56="",G56=""),"",EDATE(F56,G56)-1)</f>
        <v/>
      </c>
      <c r="L56" s="18" t="str">
        <f aca="false">IF(OR(E56="",G56=""),"",IFERROR(INDEX(Forfaits!$B$2:$B$50,MATCH(E56,Forfaits!$A$2:$A$50,0))*G56,""))</f>
        <v/>
      </c>
      <c r="M56" s="18" t="str">
        <f aca="false">IF(L56="","",MAX(0,L56-N(H56)))</f>
        <v/>
      </c>
      <c r="N56" s="19" t="str">
        <f aca="true">IF(K56="","",IF(K56&lt;TODAY(),"En retard",IF(K56-TODAY()&lt;=7,"Expire bientôt","Actif")))</f>
        <v/>
      </c>
    </row>
    <row r="57" customFormat="false" ht="15" hidden="false" customHeight="false" outlineLevel="0" collapsed="false">
      <c r="A57" s="13"/>
      <c r="B57" s="13"/>
      <c r="C57" s="14"/>
      <c r="D57" s="15"/>
      <c r="E57" s="13"/>
      <c r="F57" s="15"/>
      <c r="G57" s="13"/>
      <c r="H57" s="16"/>
      <c r="I57" s="13"/>
      <c r="J57" s="13"/>
      <c r="K57" s="17" t="str">
        <f aca="false">IF(OR(F57="",G57=""),"",EDATE(F57,G57)-1)</f>
        <v/>
      </c>
      <c r="L57" s="18" t="str">
        <f aca="false">IF(OR(E57="",G57=""),"",IFERROR(INDEX(Forfaits!$B$2:$B$50,MATCH(E57,Forfaits!$A$2:$A$50,0))*G57,""))</f>
        <v/>
      </c>
      <c r="M57" s="18" t="str">
        <f aca="false">IF(L57="","",MAX(0,L57-N(H57)))</f>
        <v/>
      </c>
      <c r="N57" s="19" t="str">
        <f aca="true">IF(K57="","",IF(K57&lt;TODAY(),"En retard",IF(K57-TODAY()&lt;=7,"Expire bientôt","Actif")))</f>
        <v/>
      </c>
    </row>
    <row r="58" customFormat="false" ht="15" hidden="false" customHeight="false" outlineLevel="0" collapsed="false">
      <c r="A58" s="13"/>
      <c r="B58" s="13"/>
      <c r="C58" s="14"/>
      <c r="D58" s="15"/>
      <c r="E58" s="13"/>
      <c r="F58" s="15"/>
      <c r="G58" s="13"/>
      <c r="H58" s="16"/>
      <c r="I58" s="13"/>
      <c r="J58" s="13"/>
      <c r="K58" s="17" t="str">
        <f aca="false">IF(OR(F58="",G58=""),"",EDATE(F58,G58)-1)</f>
        <v/>
      </c>
      <c r="L58" s="18" t="str">
        <f aca="false">IF(OR(E58="",G58=""),"",IFERROR(INDEX(Forfaits!$B$2:$B$50,MATCH(E58,Forfaits!$A$2:$A$50,0))*G58,""))</f>
        <v/>
      </c>
      <c r="M58" s="18" t="str">
        <f aca="false">IF(L58="","",MAX(0,L58-N(H58)))</f>
        <v/>
      </c>
      <c r="N58" s="19" t="str">
        <f aca="true">IF(K58="","",IF(K58&lt;TODAY(),"En retard",IF(K58-TODAY()&lt;=7,"Expire bientôt","Actif")))</f>
        <v/>
      </c>
    </row>
    <row r="59" customFormat="false" ht="15" hidden="false" customHeight="false" outlineLevel="0" collapsed="false">
      <c r="A59" s="13"/>
      <c r="B59" s="13"/>
      <c r="C59" s="14"/>
      <c r="D59" s="15"/>
      <c r="E59" s="13"/>
      <c r="F59" s="15"/>
      <c r="G59" s="13"/>
      <c r="H59" s="16"/>
      <c r="I59" s="13"/>
      <c r="J59" s="13"/>
      <c r="K59" s="17" t="str">
        <f aca="false">IF(OR(F59="",G59=""),"",EDATE(F59,G59)-1)</f>
        <v/>
      </c>
      <c r="L59" s="18" t="str">
        <f aca="false">IF(OR(E59="",G59=""),"",IFERROR(INDEX(Forfaits!$B$2:$B$50,MATCH(E59,Forfaits!$A$2:$A$50,0))*G59,""))</f>
        <v/>
      </c>
      <c r="M59" s="18" t="str">
        <f aca="false">IF(L59="","",MAX(0,L59-N(H59)))</f>
        <v/>
      </c>
      <c r="N59" s="19" t="str">
        <f aca="true">IF(K59="","",IF(K59&lt;TODAY(),"En retard",IF(K59-TODAY()&lt;=7,"Expire bientôt","Actif")))</f>
        <v/>
      </c>
    </row>
    <row r="60" customFormat="false" ht="15" hidden="false" customHeight="false" outlineLevel="0" collapsed="false">
      <c r="A60" s="13"/>
      <c r="B60" s="13"/>
      <c r="C60" s="14"/>
      <c r="D60" s="15"/>
      <c r="E60" s="13"/>
      <c r="F60" s="15"/>
      <c r="G60" s="13"/>
      <c r="H60" s="16"/>
      <c r="I60" s="13"/>
      <c r="J60" s="13"/>
      <c r="K60" s="17" t="str">
        <f aca="false">IF(OR(F60="",G60=""),"",EDATE(F60,G60)-1)</f>
        <v/>
      </c>
      <c r="L60" s="18" t="str">
        <f aca="false">IF(OR(E60="",G60=""),"",IFERROR(INDEX(Forfaits!$B$2:$B$50,MATCH(E60,Forfaits!$A$2:$A$50,0))*G60,""))</f>
        <v/>
      </c>
      <c r="M60" s="18" t="str">
        <f aca="false">IF(L60="","",MAX(0,L60-N(H60)))</f>
        <v/>
      </c>
      <c r="N60" s="19" t="str">
        <f aca="true">IF(K60="","",IF(K60&lt;TODAY(),"En retard",IF(K60-TODAY()&lt;=7,"Expire bientôt","Actif")))</f>
        <v/>
      </c>
    </row>
    <row r="61" customFormat="false" ht="15" hidden="false" customHeight="false" outlineLevel="0" collapsed="false">
      <c r="A61" s="13"/>
      <c r="B61" s="13"/>
      <c r="C61" s="14"/>
      <c r="D61" s="15"/>
      <c r="E61" s="13"/>
      <c r="F61" s="15"/>
      <c r="G61" s="13"/>
      <c r="H61" s="16"/>
      <c r="I61" s="13"/>
      <c r="J61" s="13"/>
      <c r="K61" s="17" t="str">
        <f aca="false">IF(OR(F61="",G61=""),"",EDATE(F61,G61)-1)</f>
        <v/>
      </c>
      <c r="L61" s="18" t="str">
        <f aca="false">IF(OR(E61="",G61=""),"",IFERROR(INDEX(Forfaits!$B$2:$B$50,MATCH(E61,Forfaits!$A$2:$A$50,0))*G61,""))</f>
        <v/>
      </c>
      <c r="M61" s="18" t="str">
        <f aca="false">IF(L61="","",MAX(0,L61-N(H61)))</f>
        <v/>
      </c>
      <c r="N61" s="19" t="str">
        <f aca="true">IF(K61="","",IF(K61&lt;TODAY(),"En retard",IF(K61-TODAY()&lt;=7,"Expire bientôt","Actif")))</f>
        <v/>
      </c>
    </row>
    <row r="62" customFormat="false" ht="15" hidden="false" customHeight="false" outlineLevel="0" collapsed="false">
      <c r="A62" s="13"/>
      <c r="B62" s="13"/>
      <c r="C62" s="14"/>
      <c r="D62" s="15"/>
      <c r="E62" s="13"/>
      <c r="F62" s="15"/>
      <c r="G62" s="13"/>
      <c r="H62" s="16"/>
      <c r="I62" s="13"/>
      <c r="J62" s="13"/>
      <c r="K62" s="17" t="str">
        <f aca="false">IF(OR(F62="",G62=""),"",EDATE(F62,G62)-1)</f>
        <v/>
      </c>
      <c r="L62" s="18" t="str">
        <f aca="false">IF(OR(E62="",G62=""),"",IFERROR(INDEX(Forfaits!$B$2:$B$50,MATCH(E62,Forfaits!$A$2:$A$50,0))*G62,""))</f>
        <v/>
      </c>
      <c r="M62" s="18" t="str">
        <f aca="false">IF(L62="","",MAX(0,L62-N(H62)))</f>
        <v/>
      </c>
      <c r="N62" s="19" t="str">
        <f aca="true">IF(K62="","",IF(K62&lt;TODAY(),"En retard",IF(K62-TODAY()&lt;=7,"Expire bientôt","Actif")))</f>
        <v/>
      </c>
    </row>
    <row r="63" customFormat="false" ht="15" hidden="false" customHeight="false" outlineLevel="0" collapsed="false">
      <c r="A63" s="13"/>
      <c r="B63" s="13"/>
      <c r="C63" s="14"/>
      <c r="D63" s="15"/>
      <c r="E63" s="13"/>
      <c r="F63" s="15"/>
      <c r="G63" s="13"/>
      <c r="H63" s="16"/>
      <c r="I63" s="13"/>
      <c r="J63" s="13"/>
      <c r="K63" s="17" t="str">
        <f aca="false">IF(OR(F63="",G63=""),"",EDATE(F63,G63)-1)</f>
        <v/>
      </c>
      <c r="L63" s="18" t="str">
        <f aca="false">IF(OR(E63="",G63=""),"",IFERROR(INDEX(Forfaits!$B$2:$B$50,MATCH(E63,Forfaits!$A$2:$A$50,0))*G63,""))</f>
        <v/>
      </c>
      <c r="M63" s="18" t="str">
        <f aca="false">IF(L63="","",MAX(0,L63-N(H63)))</f>
        <v/>
      </c>
      <c r="N63" s="19" t="str">
        <f aca="true">IF(K63="","",IF(K63&lt;TODAY(),"En retard",IF(K63-TODAY()&lt;=7,"Expire bientôt","Actif")))</f>
        <v/>
      </c>
    </row>
    <row r="64" customFormat="false" ht="15" hidden="false" customHeight="false" outlineLevel="0" collapsed="false">
      <c r="A64" s="13"/>
      <c r="B64" s="13"/>
      <c r="C64" s="14"/>
      <c r="D64" s="15"/>
      <c r="E64" s="13"/>
      <c r="F64" s="15"/>
      <c r="G64" s="13"/>
      <c r="H64" s="16"/>
      <c r="I64" s="13"/>
      <c r="J64" s="13"/>
      <c r="K64" s="17" t="str">
        <f aca="false">IF(OR(F64="",G64=""),"",EDATE(F64,G64)-1)</f>
        <v/>
      </c>
      <c r="L64" s="18" t="str">
        <f aca="false">IF(OR(E64="",G64=""),"",IFERROR(INDEX(Forfaits!$B$2:$B$50,MATCH(E64,Forfaits!$A$2:$A$50,0))*G64,""))</f>
        <v/>
      </c>
      <c r="M64" s="18" t="str">
        <f aca="false">IF(L64="","",MAX(0,L64-N(H64)))</f>
        <v/>
      </c>
      <c r="N64" s="19" t="str">
        <f aca="true">IF(K64="","",IF(K64&lt;TODAY(),"En retard",IF(K64-TODAY()&lt;=7,"Expire bientôt","Actif")))</f>
        <v/>
      </c>
    </row>
    <row r="65" customFormat="false" ht="15" hidden="false" customHeight="false" outlineLevel="0" collapsed="false">
      <c r="A65" s="13"/>
      <c r="B65" s="13"/>
      <c r="C65" s="14"/>
      <c r="D65" s="15"/>
      <c r="E65" s="13"/>
      <c r="F65" s="15"/>
      <c r="G65" s="13"/>
      <c r="H65" s="16"/>
      <c r="I65" s="13"/>
      <c r="J65" s="13"/>
      <c r="K65" s="17" t="str">
        <f aca="false">IF(OR(F65="",G65=""),"",EDATE(F65,G65)-1)</f>
        <v/>
      </c>
      <c r="L65" s="18" t="str">
        <f aca="false">IF(OR(E65="",G65=""),"",IFERROR(INDEX(Forfaits!$B$2:$B$50,MATCH(E65,Forfaits!$A$2:$A$50,0))*G65,""))</f>
        <v/>
      </c>
      <c r="M65" s="18" t="str">
        <f aca="false">IF(L65="","",MAX(0,L65-N(H65)))</f>
        <v/>
      </c>
      <c r="N65" s="19" t="str">
        <f aca="true">IF(K65="","",IF(K65&lt;TODAY(),"En retard",IF(K65-TODAY()&lt;=7,"Expire bientôt","Actif")))</f>
        <v/>
      </c>
    </row>
    <row r="66" customFormat="false" ht="15" hidden="false" customHeight="false" outlineLevel="0" collapsed="false">
      <c r="A66" s="13"/>
      <c r="B66" s="13"/>
      <c r="C66" s="14"/>
      <c r="D66" s="15"/>
      <c r="E66" s="13"/>
      <c r="F66" s="15"/>
      <c r="G66" s="13"/>
      <c r="H66" s="16"/>
      <c r="I66" s="13"/>
      <c r="J66" s="13"/>
      <c r="K66" s="17" t="str">
        <f aca="false">IF(OR(F66="",G66=""),"",EDATE(F66,G66)-1)</f>
        <v/>
      </c>
      <c r="L66" s="18" t="str">
        <f aca="false">IF(OR(E66="",G66=""),"",IFERROR(INDEX(Forfaits!$B$2:$B$50,MATCH(E66,Forfaits!$A$2:$A$50,0))*G66,""))</f>
        <v/>
      </c>
      <c r="M66" s="18" t="str">
        <f aca="false">IF(L66="","",MAX(0,L66-N(H66)))</f>
        <v/>
      </c>
      <c r="N66" s="19" t="str">
        <f aca="true">IF(K66="","",IF(K66&lt;TODAY(),"En retard",IF(K66-TODAY()&lt;=7,"Expire bientôt","Actif")))</f>
        <v/>
      </c>
    </row>
    <row r="67" customFormat="false" ht="15" hidden="false" customHeight="false" outlineLevel="0" collapsed="false">
      <c r="A67" s="13"/>
      <c r="B67" s="13"/>
      <c r="C67" s="14"/>
      <c r="D67" s="15"/>
      <c r="E67" s="13"/>
      <c r="F67" s="15"/>
      <c r="G67" s="13"/>
      <c r="H67" s="16"/>
      <c r="I67" s="13"/>
      <c r="J67" s="13"/>
      <c r="K67" s="17" t="str">
        <f aca="false">IF(OR(F67="",G67=""),"",EDATE(F67,G67)-1)</f>
        <v/>
      </c>
      <c r="L67" s="18" t="str">
        <f aca="false">IF(OR(E67="",G67=""),"",IFERROR(INDEX(Forfaits!$B$2:$B$50,MATCH(E67,Forfaits!$A$2:$A$50,0))*G67,""))</f>
        <v/>
      </c>
      <c r="M67" s="18" t="str">
        <f aca="false">IF(L67="","",MAX(0,L67-N(H67)))</f>
        <v/>
      </c>
      <c r="N67" s="19" t="str">
        <f aca="true">IF(K67="","",IF(K67&lt;TODAY(),"En retard",IF(K67-TODAY()&lt;=7,"Expire bientôt","Actif")))</f>
        <v/>
      </c>
    </row>
    <row r="68" customFormat="false" ht="15" hidden="false" customHeight="false" outlineLevel="0" collapsed="false">
      <c r="A68" s="13"/>
      <c r="B68" s="13"/>
      <c r="C68" s="14"/>
      <c r="D68" s="15"/>
      <c r="E68" s="13"/>
      <c r="F68" s="15"/>
      <c r="G68" s="13"/>
      <c r="H68" s="16"/>
      <c r="I68" s="13"/>
      <c r="J68" s="13"/>
      <c r="K68" s="17" t="str">
        <f aca="false">IF(OR(F68="",G68=""),"",EDATE(F68,G68)-1)</f>
        <v/>
      </c>
      <c r="L68" s="18" t="str">
        <f aca="false">IF(OR(E68="",G68=""),"",IFERROR(INDEX(Forfaits!$B$2:$B$50,MATCH(E68,Forfaits!$A$2:$A$50,0))*G68,""))</f>
        <v/>
      </c>
      <c r="M68" s="18" t="str">
        <f aca="false">IF(L68="","",MAX(0,L68-N(H68)))</f>
        <v/>
      </c>
      <c r="N68" s="19" t="str">
        <f aca="true">IF(K68="","",IF(K68&lt;TODAY(),"En retard",IF(K68-TODAY()&lt;=7,"Expire bientôt","Actif")))</f>
        <v/>
      </c>
    </row>
    <row r="69" customFormat="false" ht="15" hidden="false" customHeight="false" outlineLevel="0" collapsed="false">
      <c r="A69" s="13"/>
      <c r="B69" s="13"/>
      <c r="C69" s="14"/>
      <c r="D69" s="15"/>
      <c r="E69" s="13"/>
      <c r="F69" s="15"/>
      <c r="G69" s="13"/>
      <c r="H69" s="16"/>
      <c r="I69" s="13"/>
      <c r="J69" s="13"/>
      <c r="K69" s="17" t="str">
        <f aca="false">IF(OR(F69="",G69=""),"",EDATE(F69,G69)-1)</f>
        <v/>
      </c>
      <c r="L69" s="18" t="str">
        <f aca="false">IF(OR(E69="",G69=""),"",IFERROR(INDEX(Forfaits!$B$2:$B$50,MATCH(E69,Forfaits!$A$2:$A$50,0))*G69,""))</f>
        <v/>
      </c>
      <c r="M69" s="18" t="str">
        <f aca="false">IF(L69="","",MAX(0,L69-N(H69)))</f>
        <v/>
      </c>
      <c r="N69" s="19" t="str">
        <f aca="true">IF(K69="","",IF(K69&lt;TODAY(),"En retard",IF(K69-TODAY()&lt;=7,"Expire bientôt","Actif")))</f>
        <v/>
      </c>
    </row>
    <row r="70" customFormat="false" ht="15" hidden="false" customHeight="false" outlineLevel="0" collapsed="false">
      <c r="A70" s="13"/>
      <c r="B70" s="13"/>
      <c r="C70" s="14"/>
      <c r="D70" s="15"/>
      <c r="E70" s="13"/>
      <c r="F70" s="15"/>
      <c r="G70" s="13"/>
      <c r="H70" s="16"/>
      <c r="I70" s="13"/>
      <c r="J70" s="13"/>
      <c r="K70" s="17" t="str">
        <f aca="false">IF(OR(F70="",G70=""),"",EDATE(F70,G70)-1)</f>
        <v/>
      </c>
      <c r="L70" s="18" t="str">
        <f aca="false">IF(OR(E70="",G70=""),"",IFERROR(INDEX(Forfaits!$B$2:$B$50,MATCH(E70,Forfaits!$A$2:$A$50,0))*G70,""))</f>
        <v/>
      </c>
      <c r="M70" s="18" t="str">
        <f aca="false">IF(L70="","",MAX(0,L70-N(H70)))</f>
        <v/>
      </c>
      <c r="N70" s="19" t="str">
        <f aca="true">IF(K70="","",IF(K70&lt;TODAY(),"En retard",IF(K70-TODAY()&lt;=7,"Expire bientôt","Actif")))</f>
        <v/>
      </c>
    </row>
    <row r="71" customFormat="false" ht="15" hidden="false" customHeight="false" outlineLevel="0" collapsed="false">
      <c r="A71" s="13"/>
      <c r="B71" s="13"/>
      <c r="C71" s="14"/>
      <c r="D71" s="15"/>
      <c r="E71" s="13"/>
      <c r="F71" s="15"/>
      <c r="G71" s="13"/>
      <c r="H71" s="16"/>
      <c r="I71" s="13"/>
      <c r="J71" s="13"/>
      <c r="K71" s="17" t="str">
        <f aca="false">IF(OR(F71="",G71=""),"",EDATE(F71,G71)-1)</f>
        <v/>
      </c>
      <c r="L71" s="18" t="str">
        <f aca="false">IF(OR(E71="",G71=""),"",IFERROR(INDEX(Forfaits!$B$2:$B$50,MATCH(E71,Forfaits!$A$2:$A$50,0))*G71,""))</f>
        <v/>
      </c>
      <c r="M71" s="18" t="str">
        <f aca="false">IF(L71="","",MAX(0,L71-N(H71)))</f>
        <v/>
      </c>
      <c r="N71" s="19" t="str">
        <f aca="true">IF(K71="","",IF(K71&lt;TODAY(),"En retard",IF(K71-TODAY()&lt;=7,"Expire bientôt","Actif")))</f>
        <v/>
      </c>
    </row>
    <row r="72" customFormat="false" ht="15" hidden="false" customHeight="false" outlineLevel="0" collapsed="false">
      <c r="A72" s="13"/>
      <c r="B72" s="13"/>
      <c r="C72" s="14"/>
      <c r="D72" s="15"/>
      <c r="E72" s="13"/>
      <c r="F72" s="15"/>
      <c r="G72" s="13"/>
      <c r="H72" s="16"/>
      <c r="I72" s="13"/>
      <c r="J72" s="13"/>
      <c r="K72" s="17" t="str">
        <f aca="false">IF(OR(F72="",G72=""),"",EDATE(F72,G72)-1)</f>
        <v/>
      </c>
      <c r="L72" s="18" t="str">
        <f aca="false">IF(OR(E72="",G72=""),"",IFERROR(INDEX(Forfaits!$B$2:$B$50,MATCH(E72,Forfaits!$A$2:$A$50,0))*G72,""))</f>
        <v/>
      </c>
      <c r="M72" s="18" t="str">
        <f aca="false">IF(L72="","",MAX(0,L72-N(H72)))</f>
        <v/>
      </c>
      <c r="N72" s="19" t="str">
        <f aca="true">IF(K72="","",IF(K72&lt;TODAY(),"En retard",IF(K72-TODAY()&lt;=7,"Expire bientôt","Actif")))</f>
        <v/>
      </c>
    </row>
    <row r="73" customFormat="false" ht="15" hidden="false" customHeight="false" outlineLevel="0" collapsed="false">
      <c r="A73" s="13"/>
      <c r="B73" s="13"/>
      <c r="C73" s="14"/>
      <c r="D73" s="15"/>
      <c r="E73" s="13"/>
      <c r="F73" s="15"/>
      <c r="G73" s="13"/>
      <c r="H73" s="16"/>
      <c r="I73" s="13"/>
      <c r="J73" s="13"/>
      <c r="K73" s="17" t="str">
        <f aca="false">IF(OR(F73="",G73=""),"",EDATE(F73,G73)-1)</f>
        <v/>
      </c>
      <c r="L73" s="18" t="str">
        <f aca="false">IF(OR(E73="",G73=""),"",IFERROR(INDEX(Forfaits!$B$2:$B$50,MATCH(E73,Forfaits!$A$2:$A$50,0))*G73,""))</f>
        <v/>
      </c>
      <c r="M73" s="18" t="str">
        <f aca="false">IF(L73="","",MAX(0,L73-N(H73)))</f>
        <v/>
      </c>
      <c r="N73" s="19" t="str">
        <f aca="true">IF(K73="","",IF(K73&lt;TODAY(),"En retard",IF(K73-TODAY()&lt;=7,"Expire bientôt","Actif")))</f>
        <v/>
      </c>
    </row>
    <row r="74" customFormat="false" ht="15" hidden="false" customHeight="false" outlineLevel="0" collapsed="false">
      <c r="A74" s="13"/>
      <c r="B74" s="13"/>
      <c r="C74" s="14"/>
      <c r="D74" s="15"/>
      <c r="E74" s="13"/>
      <c r="F74" s="15"/>
      <c r="G74" s="13"/>
      <c r="H74" s="16"/>
      <c r="I74" s="13"/>
      <c r="J74" s="13"/>
      <c r="K74" s="17" t="str">
        <f aca="false">IF(OR(F74="",G74=""),"",EDATE(F74,G74)-1)</f>
        <v/>
      </c>
      <c r="L74" s="18" t="str">
        <f aca="false">IF(OR(E74="",G74=""),"",IFERROR(INDEX(Forfaits!$B$2:$B$50,MATCH(E74,Forfaits!$A$2:$A$50,0))*G74,""))</f>
        <v/>
      </c>
      <c r="M74" s="18" t="str">
        <f aca="false">IF(L74="","",MAX(0,L74-N(H74)))</f>
        <v/>
      </c>
      <c r="N74" s="19" t="str">
        <f aca="true">IF(K74="","",IF(K74&lt;TODAY(),"En retard",IF(K74-TODAY()&lt;=7,"Expire bientôt","Actif")))</f>
        <v/>
      </c>
    </row>
    <row r="75" customFormat="false" ht="15" hidden="false" customHeight="false" outlineLevel="0" collapsed="false">
      <c r="A75" s="13"/>
      <c r="B75" s="13"/>
      <c r="C75" s="14"/>
      <c r="D75" s="15"/>
      <c r="E75" s="13"/>
      <c r="F75" s="15"/>
      <c r="G75" s="13"/>
      <c r="H75" s="16"/>
      <c r="I75" s="13"/>
      <c r="J75" s="13"/>
      <c r="K75" s="17" t="str">
        <f aca="false">IF(OR(F75="",G75=""),"",EDATE(F75,G75)-1)</f>
        <v/>
      </c>
      <c r="L75" s="18" t="str">
        <f aca="false">IF(OR(E75="",G75=""),"",IFERROR(INDEX(Forfaits!$B$2:$B$50,MATCH(E75,Forfaits!$A$2:$A$50,0))*G75,""))</f>
        <v/>
      </c>
      <c r="M75" s="18" t="str">
        <f aca="false">IF(L75="","",MAX(0,L75-N(H75)))</f>
        <v/>
      </c>
      <c r="N75" s="19" t="str">
        <f aca="true">IF(K75="","",IF(K75&lt;TODAY(),"En retard",IF(K75-TODAY()&lt;=7,"Expire bientôt","Actif")))</f>
        <v/>
      </c>
    </row>
    <row r="76" customFormat="false" ht="15" hidden="false" customHeight="false" outlineLevel="0" collapsed="false">
      <c r="A76" s="13"/>
      <c r="B76" s="13"/>
      <c r="C76" s="14"/>
      <c r="D76" s="15"/>
      <c r="E76" s="13"/>
      <c r="F76" s="15"/>
      <c r="G76" s="13"/>
      <c r="H76" s="16"/>
      <c r="I76" s="13"/>
      <c r="J76" s="13"/>
      <c r="K76" s="17" t="str">
        <f aca="false">IF(OR(F76="",G76=""),"",EDATE(F76,G76)-1)</f>
        <v/>
      </c>
      <c r="L76" s="18" t="str">
        <f aca="false">IF(OR(E76="",G76=""),"",IFERROR(INDEX(Forfaits!$B$2:$B$50,MATCH(E76,Forfaits!$A$2:$A$50,0))*G76,""))</f>
        <v/>
      </c>
      <c r="M76" s="18" t="str">
        <f aca="false">IF(L76="","",MAX(0,L76-N(H76)))</f>
        <v/>
      </c>
      <c r="N76" s="19" t="str">
        <f aca="true">IF(K76="","",IF(K76&lt;TODAY(),"En retard",IF(K76-TODAY()&lt;=7,"Expire bientôt","Actif")))</f>
        <v/>
      </c>
    </row>
    <row r="77" customFormat="false" ht="15" hidden="false" customHeight="false" outlineLevel="0" collapsed="false">
      <c r="A77" s="13"/>
      <c r="B77" s="13"/>
      <c r="C77" s="14"/>
      <c r="D77" s="15"/>
      <c r="E77" s="13"/>
      <c r="F77" s="15"/>
      <c r="G77" s="13"/>
      <c r="H77" s="16"/>
      <c r="I77" s="13"/>
      <c r="J77" s="13"/>
      <c r="K77" s="17" t="str">
        <f aca="false">IF(OR(F77="",G77=""),"",EDATE(F77,G77)-1)</f>
        <v/>
      </c>
      <c r="L77" s="18" t="str">
        <f aca="false">IF(OR(E77="",G77=""),"",IFERROR(INDEX(Forfaits!$B$2:$B$50,MATCH(E77,Forfaits!$A$2:$A$50,0))*G77,""))</f>
        <v/>
      </c>
      <c r="M77" s="18" t="str">
        <f aca="false">IF(L77="","",MAX(0,L77-N(H77)))</f>
        <v/>
      </c>
      <c r="N77" s="19" t="str">
        <f aca="true">IF(K77="","",IF(K77&lt;TODAY(),"En retard",IF(K77-TODAY()&lt;=7,"Expire bientôt","Actif")))</f>
        <v/>
      </c>
    </row>
    <row r="78" customFormat="false" ht="15" hidden="false" customHeight="false" outlineLevel="0" collapsed="false">
      <c r="A78" s="13"/>
      <c r="B78" s="13"/>
      <c r="C78" s="14"/>
      <c r="D78" s="15"/>
      <c r="E78" s="13"/>
      <c r="F78" s="15"/>
      <c r="G78" s="13"/>
      <c r="H78" s="16"/>
      <c r="I78" s="13"/>
      <c r="J78" s="13"/>
      <c r="K78" s="17" t="str">
        <f aca="false">IF(OR(F78="",G78=""),"",EDATE(F78,G78)-1)</f>
        <v/>
      </c>
      <c r="L78" s="18" t="str">
        <f aca="false">IF(OR(E78="",G78=""),"",IFERROR(INDEX(Forfaits!$B$2:$B$50,MATCH(E78,Forfaits!$A$2:$A$50,0))*G78,""))</f>
        <v/>
      </c>
      <c r="M78" s="18" t="str">
        <f aca="false">IF(L78="","",MAX(0,L78-N(H78)))</f>
        <v/>
      </c>
      <c r="N78" s="19" t="str">
        <f aca="true">IF(K78="","",IF(K78&lt;TODAY(),"En retard",IF(K78-TODAY()&lt;=7,"Expire bientôt","Actif")))</f>
        <v/>
      </c>
    </row>
    <row r="79" customFormat="false" ht="15" hidden="false" customHeight="false" outlineLevel="0" collapsed="false">
      <c r="A79" s="13"/>
      <c r="B79" s="13"/>
      <c r="C79" s="14"/>
      <c r="D79" s="15"/>
      <c r="E79" s="13"/>
      <c r="F79" s="15"/>
      <c r="G79" s="13"/>
      <c r="H79" s="16"/>
      <c r="I79" s="13"/>
      <c r="J79" s="13"/>
      <c r="K79" s="17" t="str">
        <f aca="false">IF(OR(F79="",G79=""),"",EDATE(F79,G79)-1)</f>
        <v/>
      </c>
      <c r="L79" s="18" t="str">
        <f aca="false">IF(OR(E79="",G79=""),"",IFERROR(INDEX(Forfaits!$B$2:$B$50,MATCH(E79,Forfaits!$A$2:$A$50,0))*G79,""))</f>
        <v/>
      </c>
      <c r="M79" s="18" t="str">
        <f aca="false">IF(L79="","",MAX(0,L79-N(H79)))</f>
        <v/>
      </c>
      <c r="N79" s="19" t="str">
        <f aca="true">IF(K79="","",IF(K79&lt;TODAY(),"En retard",IF(K79-TODAY()&lt;=7,"Expire bientôt","Actif")))</f>
        <v/>
      </c>
    </row>
    <row r="80" customFormat="false" ht="15" hidden="false" customHeight="false" outlineLevel="0" collapsed="false">
      <c r="A80" s="13"/>
      <c r="B80" s="13"/>
      <c r="C80" s="14"/>
      <c r="D80" s="15"/>
      <c r="E80" s="13"/>
      <c r="F80" s="15"/>
      <c r="G80" s="13"/>
      <c r="H80" s="16"/>
      <c r="I80" s="13"/>
      <c r="J80" s="13"/>
      <c r="K80" s="17" t="str">
        <f aca="false">IF(OR(F80="",G80=""),"",EDATE(F80,G80)-1)</f>
        <v/>
      </c>
      <c r="L80" s="18" t="str">
        <f aca="false">IF(OR(E80="",G80=""),"",IFERROR(INDEX(Forfaits!$B$2:$B$50,MATCH(E80,Forfaits!$A$2:$A$50,0))*G80,""))</f>
        <v/>
      </c>
      <c r="M80" s="18" t="str">
        <f aca="false">IF(L80="","",MAX(0,L80-N(H80)))</f>
        <v/>
      </c>
      <c r="N80" s="19" t="str">
        <f aca="true">IF(K80="","",IF(K80&lt;TODAY(),"En retard",IF(K80-TODAY()&lt;=7,"Expire bientôt","Actif")))</f>
        <v/>
      </c>
    </row>
    <row r="81" customFormat="false" ht="15" hidden="false" customHeight="false" outlineLevel="0" collapsed="false">
      <c r="A81" s="13"/>
      <c r="B81" s="13"/>
      <c r="C81" s="14"/>
      <c r="D81" s="15"/>
      <c r="E81" s="13"/>
      <c r="F81" s="15"/>
      <c r="G81" s="13"/>
      <c r="H81" s="16"/>
      <c r="I81" s="13"/>
      <c r="J81" s="13"/>
      <c r="K81" s="17" t="str">
        <f aca="false">IF(OR(F81="",G81=""),"",EDATE(F81,G81)-1)</f>
        <v/>
      </c>
      <c r="L81" s="18" t="str">
        <f aca="false">IF(OR(E81="",G81=""),"",IFERROR(INDEX(Forfaits!$B$2:$B$50,MATCH(E81,Forfaits!$A$2:$A$50,0))*G81,""))</f>
        <v/>
      </c>
      <c r="M81" s="18" t="str">
        <f aca="false">IF(L81="","",MAX(0,L81-N(H81)))</f>
        <v/>
      </c>
      <c r="N81" s="19" t="str">
        <f aca="true">IF(K81="","",IF(K81&lt;TODAY(),"En retard",IF(K81-TODAY()&lt;=7,"Expire bientôt","Actif")))</f>
        <v/>
      </c>
    </row>
    <row r="82" customFormat="false" ht="15" hidden="false" customHeight="false" outlineLevel="0" collapsed="false">
      <c r="A82" s="13"/>
      <c r="B82" s="13"/>
      <c r="C82" s="14"/>
      <c r="D82" s="15"/>
      <c r="E82" s="13"/>
      <c r="F82" s="15"/>
      <c r="G82" s="13"/>
      <c r="H82" s="16"/>
      <c r="I82" s="13"/>
      <c r="J82" s="13"/>
      <c r="K82" s="17" t="str">
        <f aca="false">IF(OR(F82="",G82=""),"",EDATE(F82,G82)-1)</f>
        <v/>
      </c>
      <c r="L82" s="18" t="str">
        <f aca="false">IF(OR(E82="",G82=""),"",IFERROR(INDEX(Forfaits!$B$2:$B$50,MATCH(E82,Forfaits!$A$2:$A$50,0))*G82,""))</f>
        <v/>
      </c>
      <c r="M82" s="18" t="str">
        <f aca="false">IF(L82="","",MAX(0,L82-N(H82)))</f>
        <v/>
      </c>
      <c r="N82" s="19" t="str">
        <f aca="true">IF(K82="","",IF(K82&lt;TODAY(),"En retard",IF(K82-TODAY()&lt;=7,"Expire bientôt","Actif")))</f>
        <v/>
      </c>
    </row>
    <row r="83" customFormat="false" ht="15" hidden="false" customHeight="false" outlineLevel="0" collapsed="false">
      <c r="A83" s="13"/>
      <c r="B83" s="13"/>
      <c r="C83" s="14"/>
      <c r="D83" s="15"/>
      <c r="E83" s="13"/>
      <c r="F83" s="15"/>
      <c r="G83" s="13"/>
      <c r="H83" s="16"/>
      <c r="I83" s="13"/>
      <c r="J83" s="13"/>
      <c r="K83" s="17" t="str">
        <f aca="false">IF(OR(F83="",G83=""),"",EDATE(F83,G83)-1)</f>
        <v/>
      </c>
      <c r="L83" s="18" t="str">
        <f aca="false">IF(OR(E83="",G83=""),"",IFERROR(INDEX(Forfaits!$B$2:$B$50,MATCH(E83,Forfaits!$A$2:$A$50,0))*G83,""))</f>
        <v/>
      </c>
      <c r="M83" s="18" t="str">
        <f aca="false">IF(L83="","",MAX(0,L83-N(H83)))</f>
        <v/>
      </c>
      <c r="N83" s="19" t="str">
        <f aca="true">IF(K83="","",IF(K83&lt;TODAY(),"En retard",IF(K83-TODAY()&lt;=7,"Expire bientôt","Actif")))</f>
        <v/>
      </c>
    </row>
    <row r="84" customFormat="false" ht="15" hidden="false" customHeight="false" outlineLevel="0" collapsed="false">
      <c r="A84" s="13"/>
      <c r="B84" s="13"/>
      <c r="C84" s="14"/>
      <c r="D84" s="15"/>
      <c r="E84" s="13"/>
      <c r="F84" s="15"/>
      <c r="G84" s="13"/>
      <c r="H84" s="16"/>
      <c r="I84" s="13"/>
      <c r="J84" s="13"/>
      <c r="K84" s="17" t="str">
        <f aca="false">IF(OR(F84="",G84=""),"",EDATE(F84,G84)-1)</f>
        <v/>
      </c>
      <c r="L84" s="18" t="str">
        <f aca="false">IF(OR(E84="",G84=""),"",IFERROR(INDEX(Forfaits!$B$2:$B$50,MATCH(E84,Forfaits!$A$2:$A$50,0))*G84,""))</f>
        <v/>
      </c>
      <c r="M84" s="18" t="str">
        <f aca="false">IF(L84="","",MAX(0,L84-N(H84)))</f>
        <v/>
      </c>
      <c r="N84" s="19" t="str">
        <f aca="true">IF(K84="","",IF(K84&lt;TODAY(),"En retard",IF(K84-TODAY()&lt;=7,"Expire bientôt","Actif")))</f>
        <v/>
      </c>
    </row>
    <row r="85" customFormat="false" ht="15" hidden="false" customHeight="false" outlineLevel="0" collapsed="false">
      <c r="A85" s="13"/>
      <c r="B85" s="13"/>
      <c r="C85" s="14"/>
      <c r="D85" s="15"/>
      <c r="E85" s="13"/>
      <c r="F85" s="15"/>
      <c r="G85" s="13"/>
      <c r="H85" s="16"/>
      <c r="I85" s="13"/>
      <c r="J85" s="13"/>
      <c r="K85" s="17" t="str">
        <f aca="false">IF(OR(F85="",G85=""),"",EDATE(F85,G85)-1)</f>
        <v/>
      </c>
      <c r="L85" s="18" t="str">
        <f aca="false">IF(OR(E85="",G85=""),"",IFERROR(INDEX(Forfaits!$B$2:$B$50,MATCH(E85,Forfaits!$A$2:$A$50,0))*G85,""))</f>
        <v/>
      </c>
      <c r="M85" s="18" t="str">
        <f aca="false">IF(L85="","",MAX(0,L85-N(H85)))</f>
        <v/>
      </c>
      <c r="N85" s="19" t="str">
        <f aca="true">IF(K85="","",IF(K85&lt;TODAY(),"En retard",IF(K85-TODAY()&lt;=7,"Expire bientôt","Actif")))</f>
        <v/>
      </c>
    </row>
    <row r="86" customFormat="false" ht="15" hidden="false" customHeight="false" outlineLevel="0" collapsed="false">
      <c r="A86" s="13"/>
      <c r="B86" s="13"/>
      <c r="C86" s="14"/>
      <c r="D86" s="15"/>
      <c r="E86" s="13"/>
      <c r="F86" s="15"/>
      <c r="G86" s="13"/>
      <c r="H86" s="16"/>
      <c r="I86" s="13"/>
      <c r="J86" s="13"/>
      <c r="K86" s="17" t="str">
        <f aca="false">IF(OR(F86="",G86=""),"",EDATE(F86,G86)-1)</f>
        <v/>
      </c>
      <c r="L86" s="18" t="str">
        <f aca="false">IF(OR(E86="",G86=""),"",IFERROR(INDEX(Forfaits!$B$2:$B$50,MATCH(E86,Forfaits!$A$2:$A$50,0))*G86,""))</f>
        <v/>
      </c>
      <c r="M86" s="18" t="str">
        <f aca="false">IF(L86="","",MAX(0,L86-N(H86)))</f>
        <v/>
      </c>
      <c r="N86" s="19" t="str">
        <f aca="true">IF(K86="","",IF(K86&lt;TODAY(),"En retard",IF(K86-TODAY()&lt;=7,"Expire bientôt","Actif")))</f>
        <v/>
      </c>
    </row>
    <row r="87" customFormat="false" ht="15" hidden="false" customHeight="false" outlineLevel="0" collapsed="false">
      <c r="A87" s="13"/>
      <c r="B87" s="13"/>
      <c r="C87" s="14"/>
      <c r="D87" s="15"/>
      <c r="E87" s="13"/>
      <c r="F87" s="15"/>
      <c r="G87" s="13"/>
      <c r="H87" s="16"/>
      <c r="I87" s="13"/>
      <c r="J87" s="13"/>
      <c r="K87" s="17" t="str">
        <f aca="false">IF(OR(F87="",G87=""),"",EDATE(F87,G87)-1)</f>
        <v/>
      </c>
      <c r="L87" s="18" t="str">
        <f aca="false">IF(OR(E87="",G87=""),"",IFERROR(INDEX(Forfaits!$B$2:$B$50,MATCH(E87,Forfaits!$A$2:$A$50,0))*G87,""))</f>
        <v/>
      </c>
      <c r="M87" s="18" t="str">
        <f aca="false">IF(L87="","",MAX(0,L87-N(H87)))</f>
        <v/>
      </c>
      <c r="N87" s="19" t="str">
        <f aca="true">IF(K87="","",IF(K87&lt;TODAY(),"En retard",IF(K87-TODAY()&lt;=7,"Expire bientôt","Actif")))</f>
        <v/>
      </c>
    </row>
    <row r="88" customFormat="false" ht="15" hidden="false" customHeight="false" outlineLevel="0" collapsed="false">
      <c r="A88" s="13"/>
      <c r="B88" s="13"/>
      <c r="C88" s="14"/>
      <c r="D88" s="15"/>
      <c r="E88" s="13"/>
      <c r="F88" s="15"/>
      <c r="G88" s="13"/>
      <c r="H88" s="16"/>
      <c r="I88" s="13"/>
      <c r="J88" s="13"/>
      <c r="K88" s="17" t="str">
        <f aca="false">IF(OR(F88="",G88=""),"",EDATE(F88,G88)-1)</f>
        <v/>
      </c>
      <c r="L88" s="18" t="str">
        <f aca="false">IF(OR(E88="",G88=""),"",IFERROR(INDEX(Forfaits!$B$2:$B$50,MATCH(E88,Forfaits!$A$2:$A$50,0))*G88,""))</f>
        <v/>
      </c>
      <c r="M88" s="18" t="str">
        <f aca="false">IF(L88="","",MAX(0,L88-N(H88)))</f>
        <v/>
      </c>
      <c r="N88" s="19" t="str">
        <f aca="true">IF(K88="","",IF(K88&lt;TODAY(),"En retard",IF(K88-TODAY()&lt;=7,"Expire bientôt","Actif")))</f>
        <v/>
      </c>
    </row>
    <row r="89" customFormat="false" ht="15" hidden="false" customHeight="false" outlineLevel="0" collapsed="false">
      <c r="A89" s="13"/>
      <c r="B89" s="13"/>
      <c r="C89" s="14"/>
      <c r="D89" s="15"/>
      <c r="E89" s="13"/>
      <c r="F89" s="15"/>
      <c r="G89" s="13"/>
      <c r="H89" s="16"/>
      <c r="I89" s="13"/>
      <c r="J89" s="13"/>
      <c r="K89" s="17" t="str">
        <f aca="false">IF(OR(F89="",G89=""),"",EDATE(F89,G89)-1)</f>
        <v/>
      </c>
      <c r="L89" s="18" t="str">
        <f aca="false">IF(OR(E89="",G89=""),"",IFERROR(INDEX(Forfaits!$B$2:$B$50,MATCH(E89,Forfaits!$A$2:$A$50,0))*G89,""))</f>
        <v/>
      </c>
      <c r="M89" s="18" t="str">
        <f aca="false">IF(L89="","",MAX(0,L89-N(H89)))</f>
        <v/>
      </c>
      <c r="N89" s="19" t="str">
        <f aca="true">IF(K89="","",IF(K89&lt;TODAY(),"En retard",IF(K89-TODAY()&lt;=7,"Expire bientôt","Actif")))</f>
        <v/>
      </c>
    </row>
    <row r="90" customFormat="false" ht="15" hidden="false" customHeight="false" outlineLevel="0" collapsed="false">
      <c r="A90" s="13"/>
      <c r="B90" s="13"/>
      <c r="C90" s="14"/>
      <c r="D90" s="15"/>
      <c r="E90" s="13"/>
      <c r="F90" s="15"/>
      <c r="G90" s="13"/>
      <c r="H90" s="16"/>
      <c r="I90" s="13"/>
      <c r="J90" s="13"/>
      <c r="K90" s="17" t="str">
        <f aca="false">IF(OR(F90="",G90=""),"",EDATE(F90,G90)-1)</f>
        <v/>
      </c>
      <c r="L90" s="18" t="str">
        <f aca="false">IF(OR(E90="",G90=""),"",IFERROR(INDEX(Forfaits!$B$2:$B$50,MATCH(E90,Forfaits!$A$2:$A$50,0))*G90,""))</f>
        <v/>
      </c>
      <c r="M90" s="18" t="str">
        <f aca="false">IF(L90="","",MAX(0,L90-N(H90)))</f>
        <v/>
      </c>
      <c r="N90" s="19" t="str">
        <f aca="true">IF(K90="","",IF(K90&lt;TODAY(),"En retard",IF(K90-TODAY()&lt;=7,"Expire bientôt","Actif")))</f>
        <v/>
      </c>
    </row>
    <row r="91" customFormat="false" ht="15" hidden="false" customHeight="false" outlineLevel="0" collapsed="false">
      <c r="A91" s="13"/>
      <c r="B91" s="13"/>
      <c r="C91" s="14"/>
      <c r="D91" s="15"/>
      <c r="E91" s="13"/>
      <c r="F91" s="15"/>
      <c r="G91" s="13"/>
      <c r="H91" s="16"/>
      <c r="I91" s="13"/>
      <c r="J91" s="13"/>
      <c r="K91" s="17" t="str">
        <f aca="false">IF(OR(F91="",G91=""),"",EDATE(F91,G91)-1)</f>
        <v/>
      </c>
      <c r="L91" s="18" t="str">
        <f aca="false">IF(OR(E91="",G91=""),"",IFERROR(INDEX(Forfaits!$B$2:$B$50,MATCH(E91,Forfaits!$A$2:$A$50,0))*G91,""))</f>
        <v/>
      </c>
      <c r="M91" s="18" t="str">
        <f aca="false">IF(L91="","",MAX(0,L91-N(H91)))</f>
        <v/>
      </c>
      <c r="N91" s="19" t="str">
        <f aca="true">IF(K91="","",IF(K91&lt;TODAY(),"En retard",IF(K91-TODAY()&lt;=7,"Expire bientôt","Actif")))</f>
        <v/>
      </c>
    </row>
    <row r="92" customFormat="false" ht="15" hidden="false" customHeight="false" outlineLevel="0" collapsed="false">
      <c r="A92" s="13"/>
      <c r="B92" s="13"/>
      <c r="C92" s="14"/>
      <c r="D92" s="15"/>
      <c r="E92" s="13"/>
      <c r="F92" s="15"/>
      <c r="G92" s="13"/>
      <c r="H92" s="16"/>
      <c r="I92" s="13"/>
      <c r="J92" s="13"/>
      <c r="K92" s="17" t="str">
        <f aca="false">IF(OR(F92="",G92=""),"",EDATE(F92,G92)-1)</f>
        <v/>
      </c>
      <c r="L92" s="18" t="str">
        <f aca="false">IF(OR(E92="",G92=""),"",IFERROR(INDEX(Forfaits!$B$2:$B$50,MATCH(E92,Forfaits!$A$2:$A$50,0))*G92,""))</f>
        <v/>
      </c>
      <c r="M92" s="18" t="str">
        <f aca="false">IF(L92="","",MAX(0,L92-N(H92)))</f>
        <v/>
      </c>
      <c r="N92" s="19" t="str">
        <f aca="true">IF(K92="","",IF(K92&lt;TODAY(),"En retard",IF(K92-TODAY()&lt;=7,"Expire bientôt","Actif")))</f>
        <v/>
      </c>
    </row>
    <row r="93" customFormat="false" ht="15" hidden="false" customHeight="false" outlineLevel="0" collapsed="false">
      <c r="A93" s="13"/>
      <c r="B93" s="13"/>
      <c r="C93" s="14"/>
      <c r="D93" s="15"/>
      <c r="E93" s="13"/>
      <c r="F93" s="15"/>
      <c r="G93" s="13"/>
      <c r="H93" s="16"/>
      <c r="I93" s="13"/>
      <c r="J93" s="13"/>
      <c r="K93" s="17" t="str">
        <f aca="false">IF(OR(F93="",G93=""),"",EDATE(F93,G93)-1)</f>
        <v/>
      </c>
      <c r="L93" s="18" t="str">
        <f aca="false">IF(OR(E93="",G93=""),"",IFERROR(INDEX(Forfaits!$B$2:$B$50,MATCH(E93,Forfaits!$A$2:$A$50,0))*G93,""))</f>
        <v/>
      </c>
      <c r="M93" s="18" t="str">
        <f aca="false">IF(L93="","",MAX(0,L93-N(H93)))</f>
        <v/>
      </c>
      <c r="N93" s="19" t="str">
        <f aca="true">IF(K93="","",IF(K93&lt;TODAY(),"En retard",IF(K93-TODAY()&lt;=7,"Expire bientôt","Actif")))</f>
        <v/>
      </c>
    </row>
    <row r="94" customFormat="false" ht="15" hidden="false" customHeight="false" outlineLevel="0" collapsed="false">
      <c r="A94" s="13"/>
      <c r="B94" s="13"/>
      <c r="C94" s="14"/>
      <c r="D94" s="15"/>
      <c r="E94" s="13"/>
      <c r="F94" s="15"/>
      <c r="G94" s="13"/>
      <c r="H94" s="16"/>
      <c r="I94" s="13"/>
      <c r="J94" s="13"/>
      <c r="K94" s="17" t="str">
        <f aca="false">IF(OR(F94="",G94=""),"",EDATE(F94,G94)-1)</f>
        <v/>
      </c>
      <c r="L94" s="18" t="str">
        <f aca="false">IF(OR(E94="",G94=""),"",IFERROR(INDEX(Forfaits!$B$2:$B$50,MATCH(E94,Forfaits!$A$2:$A$50,0))*G94,""))</f>
        <v/>
      </c>
      <c r="M94" s="18" t="str">
        <f aca="false">IF(L94="","",MAX(0,L94-N(H94)))</f>
        <v/>
      </c>
      <c r="N94" s="19" t="str">
        <f aca="true">IF(K94="","",IF(K94&lt;TODAY(),"En retard",IF(K94-TODAY()&lt;=7,"Expire bientôt","Actif")))</f>
        <v/>
      </c>
    </row>
    <row r="95" customFormat="false" ht="15" hidden="false" customHeight="false" outlineLevel="0" collapsed="false">
      <c r="A95" s="13"/>
      <c r="B95" s="13"/>
      <c r="C95" s="14"/>
      <c r="D95" s="15"/>
      <c r="E95" s="13"/>
      <c r="F95" s="15"/>
      <c r="G95" s="13"/>
      <c r="H95" s="16"/>
      <c r="I95" s="13"/>
      <c r="J95" s="13"/>
      <c r="K95" s="17" t="str">
        <f aca="false">IF(OR(F95="",G95=""),"",EDATE(F95,G95)-1)</f>
        <v/>
      </c>
      <c r="L95" s="18" t="str">
        <f aca="false">IF(OR(E95="",G95=""),"",IFERROR(INDEX(Forfaits!$B$2:$B$50,MATCH(E95,Forfaits!$A$2:$A$50,0))*G95,""))</f>
        <v/>
      </c>
      <c r="M95" s="18" t="str">
        <f aca="false">IF(L95="","",MAX(0,L95-N(H95)))</f>
        <v/>
      </c>
      <c r="N95" s="19" t="str">
        <f aca="true">IF(K95="","",IF(K95&lt;TODAY(),"En retard",IF(K95-TODAY()&lt;=7,"Expire bientôt","Actif")))</f>
        <v/>
      </c>
    </row>
    <row r="96" customFormat="false" ht="15" hidden="false" customHeight="false" outlineLevel="0" collapsed="false">
      <c r="A96" s="13"/>
      <c r="B96" s="13"/>
      <c r="C96" s="14"/>
      <c r="D96" s="15"/>
      <c r="E96" s="13"/>
      <c r="F96" s="15"/>
      <c r="G96" s="13"/>
      <c r="H96" s="16"/>
      <c r="I96" s="13"/>
      <c r="J96" s="13"/>
      <c r="K96" s="17" t="str">
        <f aca="false">IF(OR(F96="",G96=""),"",EDATE(F96,G96)-1)</f>
        <v/>
      </c>
      <c r="L96" s="18" t="str">
        <f aca="false">IF(OR(E96="",G96=""),"",IFERROR(INDEX(Forfaits!$B$2:$B$50,MATCH(E96,Forfaits!$A$2:$A$50,0))*G96,""))</f>
        <v/>
      </c>
      <c r="M96" s="18" t="str">
        <f aca="false">IF(L96="","",MAX(0,L96-N(H96)))</f>
        <v/>
      </c>
      <c r="N96" s="19" t="str">
        <f aca="true">IF(K96="","",IF(K96&lt;TODAY(),"En retard",IF(K96-TODAY()&lt;=7,"Expire bientôt","Actif")))</f>
        <v/>
      </c>
    </row>
    <row r="97" customFormat="false" ht="15" hidden="false" customHeight="false" outlineLevel="0" collapsed="false">
      <c r="A97" s="13"/>
      <c r="B97" s="13"/>
      <c r="C97" s="14"/>
      <c r="D97" s="15"/>
      <c r="E97" s="13"/>
      <c r="F97" s="15"/>
      <c r="G97" s="13"/>
      <c r="H97" s="16"/>
      <c r="I97" s="13"/>
      <c r="J97" s="13"/>
      <c r="K97" s="17" t="str">
        <f aca="false">IF(OR(F97="",G97=""),"",EDATE(F97,G97)-1)</f>
        <v/>
      </c>
      <c r="L97" s="18" t="str">
        <f aca="false">IF(OR(E97="",G97=""),"",IFERROR(INDEX(Forfaits!$B$2:$B$50,MATCH(E97,Forfaits!$A$2:$A$50,0))*G97,""))</f>
        <v/>
      </c>
      <c r="M97" s="18" t="str">
        <f aca="false">IF(L97="","",MAX(0,L97-N(H97)))</f>
        <v/>
      </c>
      <c r="N97" s="19" t="str">
        <f aca="true">IF(K97="","",IF(K97&lt;TODAY(),"En retard",IF(K97-TODAY()&lt;=7,"Expire bientôt","Actif")))</f>
        <v/>
      </c>
    </row>
    <row r="98" customFormat="false" ht="15" hidden="false" customHeight="false" outlineLevel="0" collapsed="false">
      <c r="A98" s="13"/>
      <c r="B98" s="13"/>
      <c r="C98" s="14"/>
      <c r="D98" s="15"/>
      <c r="E98" s="13"/>
      <c r="F98" s="15"/>
      <c r="G98" s="13"/>
      <c r="H98" s="16"/>
      <c r="I98" s="13"/>
      <c r="J98" s="13"/>
      <c r="K98" s="17" t="str">
        <f aca="false">IF(OR(F98="",G98=""),"",EDATE(F98,G98)-1)</f>
        <v/>
      </c>
      <c r="L98" s="18" t="str">
        <f aca="false">IF(OR(E98="",G98=""),"",IFERROR(INDEX(Forfaits!$B$2:$B$50,MATCH(E98,Forfaits!$A$2:$A$50,0))*G98,""))</f>
        <v/>
      </c>
      <c r="M98" s="18" t="str">
        <f aca="false">IF(L98="","",MAX(0,L98-N(H98)))</f>
        <v/>
      </c>
      <c r="N98" s="19" t="str">
        <f aca="true">IF(K98="","",IF(K98&lt;TODAY(),"En retard",IF(K98-TODAY()&lt;=7,"Expire bientôt","Actif")))</f>
        <v/>
      </c>
    </row>
    <row r="99" customFormat="false" ht="15" hidden="false" customHeight="false" outlineLevel="0" collapsed="false">
      <c r="A99" s="13"/>
      <c r="B99" s="13"/>
      <c r="C99" s="14"/>
      <c r="D99" s="15"/>
      <c r="E99" s="13"/>
      <c r="F99" s="15"/>
      <c r="G99" s="13"/>
      <c r="H99" s="16"/>
      <c r="I99" s="13"/>
      <c r="J99" s="13"/>
      <c r="K99" s="17" t="str">
        <f aca="false">IF(OR(F99="",G99=""),"",EDATE(F99,G99)-1)</f>
        <v/>
      </c>
      <c r="L99" s="18" t="str">
        <f aca="false">IF(OR(E99="",G99=""),"",IFERROR(INDEX(Forfaits!$B$2:$B$50,MATCH(E99,Forfaits!$A$2:$A$50,0))*G99,""))</f>
        <v/>
      </c>
      <c r="M99" s="18" t="str">
        <f aca="false">IF(L99="","",MAX(0,L99-N(H99)))</f>
        <v/>
      </c>
      <c r="N99" s="19" t="str">
        <f aca="true">IF(K99="","",IF(K99&lt;TODAY(),"En retard",IF(K99-TODAY()&lt;=7,"Expire bientôt","Actif")))</f>
        <v/>
      </c>
    </row>
    <row r="100" customFormat="false" ht="15" hidden="false" customHeight="false" outlineLevel="0" collapsed="false">
      <c r="A100" s="13"/>
      <c r="B100" s="13"/>
      <c r="C100" s="14"/>
      <c r="D100" s="15"/>
      <c r="E100" s="13"/>
      <c r="F100" s="15"/>
      <c r="G100" s="13"/>
      <c r="H100" s="16"/>
      <c r="I100" s="13"/>
      <c r="J100" s="13"/>
      <c r="K100" s="17" t="str">
        <f aca="false">IF(OR(F100="",G100=""),"",EDATE(F100,G100)-1)</f>
        <v/>
      </c>
      <c r="L100" s="18" t="str">
        <f aca="false">IF(OR(E100="",G100=""),"",IFERROR(INDEX(Forfaits!$B$2:$B$50,MATCH(E100,Forfaits!$A$2:$A$50,0))*G100,""))</f>
        <v/>
      </c>
      <c r="M100" s="18" t="str">
        <f aca="false">IF(L100="","",MAX(0,L100-N(H100)))</f>
        <v/>
      </c>
      <c r="N100" s="19" t="str">
        <f aca="true">IF(K100="","",IF(K100&lt;TODAY(),"En retard",IF(K100-TODAY()&lt;=7,"Expire bientôt","Actif")))</f>
        <v/>
      </c>
    </row>
    <row r="101" customFormat="false" ht="15" hidden="false" customHeight="false" outlineLevel="0" collapsed="false">
      <c r="A101" s="13"/>
      <c r="B101" s="13"/>
      <c r="C101" s="14"/>
      <c r="D101" s="15"/>
      <c r="E101" s="13"/>
      <c r="F101" s="15"/>
      <c r="G101" s="13"/>
      <c r="H101" s="16"/>
      <c r="I101" s="13"/>
      <c r="J101" s="13"/>
      <c r="K101" s="17" t="str">
        <f aca="false">IF(OR(F101="",G101=""),"",EDATE(F101,G101)-1)</f>
        <v/>
      </c>
      <c r="L101" s="18" t="str">
        <f aca="false">IF(OR(E101="",G101=""),"",IFERROR(INDEX(Forfaits!$B$2:$B$50,MATCH(E101,Forfaits!$A$2:$A$50,0))*G101,""))</f>
        <v/>
      </c>
      <c r="M101" s="18" t="str">
        <f aca="false">IF(L101="","",MAX(0,L101-N(H101)))</f>
        <v/>
      </c>
      <c r="N101" s="19" t="str">
        <f aca="true">IF(K101="","",IF(K101&lt;TODAY(),"En retard",IF(K101-TODAY()&lt;=7,"Expire bientôt","Actif")))</f>
        <v/>
      </c>
    </row>
    <row r="102" customFormat="false" ht="15" hidden="false" customHeight="false" outlineLevel="0" collapsed="false">
      <c r="A102" s="13"/>
      <c r="B102" s="13"/>
      <c r="C102" s="14"/>
      <c r="D102" s="15"/>
      <c r="E102" s="13"/>
      <c r="F102" s="15"/>
      <c r="G102" s="13"/>
      <c r="H102" s="16"/>
      <c r="I102" s="13"/>
      <c r="J102" s="13"/>
      <c r="K102" s="17" t="str">
        <f aca="false">IF(OR(F102="",G102=""),"",EDATE(F102,G102)-1)</f>
        <v/>
      </c>
      <c r="L102" s="18" t="str">
        <f aca="false">IF(OR(E102="",G102=""),"",IFERROR(INDEX(Forfaits!$B$2:$B$50,MATCH(E102,Forfaits!$A$2:$A$50,0))*G102,""))</f>
        <v/>
      </c>
      <c r="M102" s="18" t="str">
        <f aca="false">IF(L102="","",MAX(0,L102-N(H102)))</f>
        <v/>
      </c>
      <c r="N102" s="19" t="str">
        <f aca="true">IF(K102="","",IF(K102&lt;TODAY(),"En retard",IF(K102-TODAY()&lt;=7,"Expire bientôt","Actif")))</f>
        <v/>
      </c>
    </row>
    <row r="103" customFormat="false" ht="15" hidden="false" customHeight="false" outlineLevel="0" collapsed="false">
      <c r="A103" s="13"/>
      <c r="B103" s="13"/>
      <c r="C103" s="14"/>
      <c r="D103" s="15"/>
      <c r="E103" s="13"/>
      <c r="F103" s="15"/>
      <c r="G103" s="13"/>
      <c r="H103" s="16"/>
      <c r="I103" s="13"/>
      <c r="J103" s="13"/>
      <c r="K103" s="17" t="str">
        <f aca="false">IF(OR(F103="",G103=""),"",EDATE(F103,G103)-1)</f>
        <v/>
      </c>
      <c r="L103" s="18" t="str">
        <f aca="false">IF(OR(E103="",G103=""),"",IFERROR(INDEX(Forfaits!$B$2:$B$50,MATCH(E103,Forfaits!$A$2:$A$50,0))*G103,""))</f>
        <v/>
      </c>
      <c r="M103" s="18" t="str">
        <f aca="false">IF(L103="","",MAX(0,L103-N(H103)))</f>
        <v/>
      </c>
      <c r="N103" s="19" t="str">
        <f aca="true">IF(K103="","",IF(K103&lt;TODAY(),"En retard",IF(K103-TODAY()&lt;=7,"Expire bientôt","Actif")))</f>
        <v/>
      </c>
    </row>
    <row r="104" customFormat="false" ht="15" hidden="false" customHeight="false" outlineLevel="0" collapsed="false">
      <c r="A104" s="13"/>
      <c r="B104" s="13"/>
      <c r="C104" s="14"/>
      <c r="D104" s="15"/>
      <c r="E104" s="13"/>
      <c r="F104" s="15"/>
      <c r="G104" s="13"/>
      <c r="H104" s="16"/>
      <c r="I104" s="13"/>
      <c r="J104" s="13"/>
      <c r="K104" s="17" t="str">
        <f aca="false">IF(OR(F104="",G104=""),"",EDATE(F104,G104)-1)</f>
        <v/>
      </c>
      <c r="L104" s="18" t="str">
        <f aca="false">IF(OR(E104="",G104=""),"",IFERROR(INDEX(Forfaits!$B$2:$B$50,MATCH(E104,Forfaits!$A$2:$A$50,0))*G104,""))</f>
        <v/>
      </c>
      <c r="M104" s="18" t="str">
        <f aca="false">IF(L104="","",MAX(0,L104-N(H104)))</f>
        <v/>
      </c>
      <c r="N104" s="19" t="str">
        <f aca="true">IF(K104="","",IF(K104&lt;TODAY(),"En retard",IF(K104-TODAY()&lt;=7,"Expire bientôt","Actif")))</f>
        <v/>
      </c>
    </row>
    <row r="105" customFormat="false" ht="15" hidden="false" customHeight="false" outlineLevel="0" collapsed="false">
      <c r="A105" s="13"/>
      <c r="B105" s="13"/>
      <c r="C105" s="14"/>
      <c r="D105" s="15"/>
      <c r="E105" s="13"/>
      <c r="F105" s="15"/>
      <c r="G105" s="13"/>
      <c r="H105" s="16"/>
      <c r="I105" s="13"/>
      <c r="J105" s="13"/>
      <c r="K105" s="17" t="str">
        <f aca="false">IF(OR(F105="",G105=""),"",EDATE(F105,G105)-1)</f>
        <v/>
      </c>
      <c r="L105" s="18" t="str">
        <f aca="false">IF(OR(E105="",G105=""),"",IFERROR(INDEX(Forfaits!$B$2:$B$50,MATCH(E105,Forfaits!$A$2:$A$50,0))*G105,""))</f>
        <v/>
      </c>
      <c r="M105" s="18" t="str">
        <f aca="false">IF(L105="","",MAX(0,L105-N(H105)))</f>
        <v/>
      </c>
      <c r="N105" s="19" t="str">
        <f aca="true">IF(K105="","",IF(K105&lt;TODAY(),"En retard",IF(K105-TODAY()&lt;=7,"Expire bientôt","Actif")))</f>
        <v/>
      </c>
    </row>
    <row r="106" customFormat="false" ht="15" hidden="false" customHeight="false" outlineLevel="0" collapsed="false">
      <c r="A106" s="13"/>
      <c r="B106" s="13"/>
      <c r="C106" s="14"/>
      <c r="D106" s="15"/>
      <c r="E106" s="13"/>
      <c r="F106" s="15"/>
      <c r="G106" s="13"/>
      <c r="H106" s="16"/>
      <c r="I106" s="13"/>
      <c r="J106" s="13"/>
      <c r="K106" s="17" t="str">
        <f aca="false">IF(OR(F106="",G106=""),"",EDATE(F106,G106)-1)</f>
        <v/>
      </c>
      <c r="L106" s="18" t="str">
        <f aca="false">IF(OR(E106="",G106=""),"",IFERROR(INDEX(Forfaits!$B$2:$B$50,MATCH(E106,Forfaits!$A$2:$A$50,0))*G106,""))</f>
        <v/>
      </c>
      <c r="M106" s="18" t="str">
        <f aca="false">IF(L106="","",MAX(0,L106-N(H106)))</f>
        <v/>
      </c>
      <c r="N106" s="19" t="str">
        <f aca="true">IF(K106="","",IF(K106&lt;TODAY(),"En retard",IF(K106-TODAY()&lt;=7,"Expire bientôt","Actif")))</f>
        <v/>
      </c>
    </row>
    <row r="107" customFormat="false" ht="15" hidden="false" customHeight="false" outlineLevel="0" collapsed="false">
      <c r="A107" s="13"/>
      <c r="B107" s="13"/>
      <c r="C107" s="14"/>
      <c r="D107" s="15"/>
      <c r="E107" s="13"/>
      <c r="F107" s="15"/>
      <c r="G107" s="13"/>
      <c r="H107" s="16"/>
      <c r="I107" s="13"/>
      <c r="J107" s="13"/>
      <c r="K107" s="17" t="str">
        <f aca="false">IF(OR(F107="",G107=""),"",EDATE(F107,G107)-1)</f>
        <v/>
      </c>
      <c r="L107" s="18" t="str">
        <f aca="false">IF(OR(E107="",G107=""),"",IFERROR(INDEX(Forfaits!$B$2:$B$50,MATCH(E107,Forfaits!$A$2:$A$50,0))*G107,""))</f>
        <v/>
      </c>
      <c r="M107" s="18" t="str">
        <f aca="false">IF(L107="","",MAX(0,L107-N(H107)))</f>
        <v/>
      </c>
      <c r="N107" s="19" t="str">
        <f aca="true">IF(K107="","",IF(K107&lt;TODAY(),"En retard",IF(K107-TODAY()&lt;=7,"Expire bientôt","Actif")))</f>
        <v/>
      </c>
    </row>
    <row r="108" customFormat="false" ht="15" hidden="false" customHeight="false" outlineLevel="0" collapsed="false">
      <c r="A108" s="13"/>
      <c r="B108" s="13"/>
      <c r="C108" s="14"/>
      <c r="D108" s="15"/>
      <c r="E108" s="13"/>
      <c r="F108" s="15"/>
      <c r="G108" s="13"/>
      <c r="H108" s="16"/>
      <c r="I108" s="13"/>
      <c r="J108" s="13"/>
      <c r="K108" s="17" t="str">
        <f aca="false">IF(OR(F108="",G108=""),"",EDATE(F108,G108)-1)</f>
        <v/>
      </c>
      <c r="L108" s="18" t="str">
        <f aca="false">IF(OR(E108="",G108=""),"",IFERROR(INDEX(Forfaits!$B$2:$B$50,MATCH(E108,Forfaits!$A$2:$A$50,0))*G108,""))</f>
        <v/>
      </c>
      <c r="M108" s="18" t="str">
        <f aca="false">IF(L108="","",MAX(0,L108-N(H108)))</f>
        <v/>
      </c>
      <c r="N108" s="19" t="str">
        <f aca="true">IF(K108="","",IF(K108&lt;TODAY(),"En retard",IF(K108-TODAY()&lt;=7,"Expire bientôt","Actif")))</f>
        <v/>
      </c>
    </row>
    <row r="109" customFormat="false" ht="15" hidden="false" customHeight="false" outlineLevel="0" collapsed="false">
      <c r="A109" s="13"/>
      <c r="B109" s="13"/>
      <c r="C109" s="14"/>
      <c r="D109" s="15"/>
      <c r="E109" s="13"/>
      <c r="F109" s="15"/>
      <c r="G109" s="13"/>
      <c r="H109" s="16"/>
      <c r="I109" s="13"/>
      <c r="J109" s="13"/>
      <c r="K109" s="17" t="str">
        <f aca="false">IF(OR(F109="",G109=""),"",EDATE(F109,G109)-1)</f>
        <v/>
      </c>
      <c r="L109" s="18" t="str">
        <f aca="false">IF(OR(E109="",G109=""),"",IFERROR(INDEX(Forfaits!$B$2:$B$50,MATCH(E109,Forfaits!$A$2:$A$50,0))*G109,""))</f>
        <v/>
      </c>
      <c r="M109" s="18" t="str">
        <f aca="false">IF(L109="","",MAX(0,L109-N(H109)))</f>
        <v/>
      </c>
      <c r="N109" s="19" t="str">
        <f aca="true">IF(K109="","",IF(K109&lt;TODAY(),"En retard",IF(K109-TODAY()&lt;=7,"Expire bientôt","Actif")))</f>
        <v/>
      </c>
    </row>
    <row r="110" customFormat="false" ht="15" hidden="false" customHeight="false" outlineLevel="0" collapsed="false">
      <c r="A110" s="13"/>
      <c r="B110" s="13"/>
      <c r="C110" s="14"/>
      <c r="D110" s="15"/>
      <c r="E110" s="13"/>
      <c r="F110" s="15"/>
      <c r="G110" s="13"/>
      <c r="H110" s="16"/>
      <c r="I110" s="13"/>
      <c r="J110" s="13"/>
      <c r="K110" s="17" t="str">
        <f aca="false">IF(OR(F110="",G110=""),"",EDATE(F110,G110)-1)</f>
        <v/>
      </c>
      <c r="L110" s="18" t="str">
        <f aca="false">IF(OR(E110="",G110=""),"",IFERROR(INDEX(Forfaits!$B$2:$B$50,MATCH(E110,Forfaits!$A$2:$A$50,0))*G110,""))</f>
        <v/>
      </c>
      <c r="M110" s="18" t="str">
        <f aca="false">IF(L110="","",MAX(0,L110-N(H110)))</f>
        <v/>
      </c>
      <c r="N110" s="19" t="str">
        <f aca="true">IF(K110="","",IF(K110&lt;TODAY(),"En retard",IF(K110-TODAY()&lt;=7,"Expire bientôt","Actif")))</f>
        <v/>
      </c>
    </row>
    <row r="111" customFormat="false" ht="15" hidden="false" customHeight="false" outlineLevel="0" collapsed="false">
      <c r="A111" s="13"/>
      <c r="B111" s="13"/>
      <c r="C111" s="14"/>
      <c r="D111" s="15"/>
      <c r="E111" s="13"/>
      <c r="F111" s="15"/>
      <c r="G111" s="13"/>
      <c r="H111" s="16"/>
      <c r="I111" s="13"/>
      <c r="J111" s="13"/>
      <c r="K111" s="17" t="str">
        <f aca="false">IF(OR(F111="",G111=""),"",EDATE(F111,G111)-1)</f>
        <v/>
      </c>
      <c r="L111" s="18" t="str">
        <f aca="false">IF(OR(E111="",G111=""),"",IFERROR(INDEX(Forfaits!$B$2:$B$50,MATCH(E111,Forfaits!$A$2:$A$50,0))*G111,""))</f>
        <v/>
      </c>
      <c r="M111" s="18" t="str">
        <f aca="false">IF(L111="","",MAX(0,L111-N(H111)))</f>
        <v/>
      </c>
      <c r="N111" s="19" t="str">
        <f aca="true">IF(K111="","",IF(K111&lt;TODAY(),"En retard",IF(K111-TODAY()&lt;=7,"Expire bientôt","Actif")))</f>
        <v/>
      </c>
    </row>
    <row r="112" customFormat="false" ht="15" hidden="false" customHeight="false" outlineLevel="0" collapsed="false">
      <c r="A112" s="13"/>
      <c r="B112" s="13"/>
      <c r="C112" s="14"/>
      <c r="D112" s="15"/>
      <c r="E112" s="13"/>
      <c r="F112" s="15"/>
      <c r="G112" s="13"/>
      <c r="H112" s="16"/>
      <c r="I112" s="13"/>
      <c r="J112" s="13"/>
      <c r="K112" s="17" t="str">
        <f aca="false">IF(OR(F112="",G112=""),"",EDATE(F112,G112)-1)</f>
        <v/>
      </c>
      <c r="L112" s="18" t="str">
        <f aca="false">IF(OR(E112="",G112=""),"",IFERROR(INDEX(Forfaits!$B$2:$B$50,MATCH(E112,Forfaits!$A$2:$A$50,0))*G112,""))</f>
        <v/>
      </c>
      <c r="M112" s="18" t="str">
        <f aca="false">IF(L112="","",MAX(0,L112-N(H112)))</f>
        <v/>
      </c>
      <c r="N112" s="19" t="str">
        <f aca="true">IF(K112="","",IF(K112&lt;TODAY(),"En retard",IF(K112-TODAY()&lt;=7,"Expire bientôt","Actif")))</f>
        <v/>
      </c>
    </row>
    <row r="113" customFormat="false" ht="15" hidden="false" customHeight="false" outlineLevel="0" collapsed="false">
      <c r="A113" s="13"/>
      <c r="B113" s="13"/>
      <c r="C113" s="14"/>
      <c r="D113" s="15"/>
      <c r="E113" s="13"/>
      <c r="F113" s="15"/>
      <c r="G113" s="13"/>
      <c r="H113" s="16"/>
      <c r="I113" s="13"/>
      <c r="J113" s="13"/>
      <c r="K113" s="17" t="str">
        <f aca="false">IF(OR(F113="",G113=""),"",EDATE(F113,G113)-1)</f>
        <v/>
      </c>
      <c r="L113" s="18" t="str">
        <f aca="false">IF(OR(E113="",G113=""),"",IFERROR(INDEX(Forfaits!$B$2:$B$50,MATCH(E113,Forfaits!$A$2:$A$50,0))*G113,""))</f>
        <v/>
      </c>
      <c r="M113" s="18" t="str">
        <f aca="false">IF(L113="","",MAX(0,L113-N(H113)))</f>
        <v/>
      </c>
      <c r="N113" s="19" t="str">
        <f aca="true">IF(K113="","",IF(K113&lt;TODAY(),"En retard",IF(K113-TODAY()&lt;=7,"Expire bientôt","Actif")))</f>
        <v/>
      </c>
    </row>
    <row r="114" customFormat="false" ht="15" hidden="false" customHeight="false" outlineLevel="0" collapsed="false">
      <c r="A114" s="13"/>
      <c r="B114" s="13"/>
      <c r="C114" s="14"/>
      <c r="D114" s="15"/>
      <c r="E114" s="13"/>
      <c r="F114" s="15"/>
      <c r="G114" s="13"/>
      <c r="H114" s="16"/>
      <c r="I114" s="13"/>
      <c r="J114" s="13"/>
      <c r="K114" s="17" t="str">
        <f aca="false">IF(OR(F114="",G114=""),"",EDATE(F114,G114)-1)</f>
        <v/>
      </c>
      <c r="L114" s="18" t="str">
        <f aca="false">IF(OR(E114="",G114=""),"",IFERROR(INDEX(Forfaits!$B$2:$B$50,MATCH(E114,Forfaits!$A$2:$A$50,0))*G114,""))</f>
        <v/>
      </c>
      <c r="M114" s="18" t="str">
        <f aca="false">IF(L114="","",MAX(0,L114-N(H114)))</f>
        <v/>
      </c>
      <c r="N114" s="19" t="str">
        <f aca="true">IF(K114="","",IF(K114&lt;TODAY(),"En retard",IF(K114-TODAY()&lt;=7,"Expire bientôt","Actif")))</f>
        <v/>
      </c>
    </row>
    <row r="115" customFormat="false" ht="15" hidden="false" customHeight="false" outlineLevel="0" collapsed="false">
      <c r="A115" s="13"/>
      <c r="B115" s="13"/>
      <c r="C115" s="14"/>
      <c r="D115" s="15"/>
      <c r="E115" s="13"/>
      <c r="F115" s="15"/>
      <c r="G115" s="13"/>
      <c r="H115" s="16"/>
      <c r="I115" s="13"/>
      <c r="J115" s="13"/>
      <c r="K115" s="17" t="str">
        <f aca="false">IF(OR(F115="",G115=""),"",EDATE(F115,G115)-1)</f>
        <v/>
      </c>
      <c r="L115" s="18" t="str">
        <f aca="false">IF(OR(E115="",G115=""),"",IFERROR(INDEX(Forfaits!$B$2:$B$50,MATCH(E115,Forfaits!$A$2:$A$50,0))*G115,""))</f>
        <v/>
      </c>
      <c r="M115" s="18" t="str">
        <f aca="false">IF(L115="","",MAX(0,L115-N(H115)))</f>
        <v/>
      </c>
      <c r="N115" s="19" t="str">
        <f aca="true">IF(K115="","",IF(K115&lt;TODAY(),"En retard",IF(K115-TODAY()&lt;=7,"Expire bientôt","Actif")))</f>
        <v/>
      </c>
    </row>
    <row r="116" customFormat="false" ht="15" hidden="false" customHeight="false" outlineLevel="0" collapsed="false">
      <c r="A116" s="13"/>
      <c r="B116" s="13"/>
      <c r="C116" s="14"/>
      <c r="D116" s="15"/>
      <c r="E116" s="13"/>
      <c r="F116" s="15"/>
      <c r="G116" s="13"/>
      <c r="H116" s="16"/>
      <c r="I116" s="13"/>
      <c r="J116" s="13"/>
      <c r="K116" s="17" t="str">
        <f aca="false">IF(OR(F116="",G116=""),"",EDATE(F116,G116)-1)</f>
        <v/>
      </c>
      <c r="L116" s="18" t="str">
        <f aca="false">IF(OR(E116="",G116=""),"",IFERROR(INDEX(Forfaits!$B$2:$B$50,MATCH(E116,Forfaits!$A$2:$A$50,0))*G116,""))</f>
        <v/>
      </c>
      <c r="M116" s="18" t="str">
        <f aca="false">IF(L116="","",MAX(0,L116-N(H116)))</f>
        <v/>
      </c>
      <c r="N116" s="19" t="str">
        <f aca="true">IF(K116="","",IF(K116&lt;TODAY(),"En retard",IF(K116-TODAY()&lt;=7,"Expire bientôt","Actif")))</f>
        <v/>
      </c>
    </row>
    <row r="117" customFormat="false" ht="15" hidden="false" customHeight="false" outlineLevel="0" collapsed="false">
      <c r="A117" s="13"/>
      <c r="B117" s="13"/>
      <c r="C117" s="14"/>
      <c r="D117" s="15"/>
      <c r="E117" s="13"/>
      <c r="F117" s="15"/>
      <c r="G117" s="13"/>
      <c r="H117" s="16"/>
      <c r="I117" s="13"/>
      <c r="J117" s="13"/>
      <c r="K117" s="17" t="str">
        <f aca="false">IF(OR(F117="",G117=""),"",EDATE(F117,G117)-1)</f>
        <v/>
      </c>
      <c r="L117" s="18" t="str">
        <f aca="false">IF(OR(E117="",G117=""),"",IFERROR(INDEX(Forfaits!$B$2:$B$50,MATCH(E117,Forfaits!$A$2:$A$50,0))*G117,""))</f>
        <v/>
      </c>
      <c r="M117" s="18" t="str">
        <f aca="false">IF(L117="","",MAX(0,L117-N(H117)))</f>
        <v/>
      </c>
      <c r="N117" s="19" t="str">
        <f aca="true">IF(K117="","",IF(K117&lt;TODAY(),"En retard",IF(K117-TODAY()&lt;=7,"Expire bientôt","Actif")))</f>
        <v/>
      </c>
    </row>
    <row r="118" customFormat="false" ht="15" hidden="false" customHeight="false" outlineLevel="0" collapsed="false">
      <c r="A118" s="13"/>
      <c r="B118" s="13"/>
      <c r="C118" s="14"/>
      <c r="D118" s="15"/>
      <c r="E118" s="13"/>
      <c r="F118" s="15"/>
      <c r="G118" s="13"/>
      <c r="H118" s="16"/>
      <c r="I118" s="13"/>
      <c r="J118" s="13"/>
      <c r="K118" s="17" t="str">
        <f aca="false">IF(OR(F118="",G118=""),"",EDATE(F118,G118)-1)</f>
        <v/>
      </c>
      <c r="L118" s="18" t="str">
        <f aca="false">IF(OR(E118="",G118=""),"",IFERROR(INDEX(Forfaits!$B$2:$B$50,MATCH(E118,Forfaits!$A$2:$A$50,0))*G118,""))</f>
        <v/>
      </c>
      <c r="M118" s="18" t="str">
        <f aca="false">IF(L118="","",MAX(0,L118-N(H118)))</f>
        <v/>
      </c>
      <c r="N118" s="19" t="str">
        <f aca="true">IF(K118="","",IF(K118&lt;TODAY(),"En retard",IF(K118-TODAY()&lt;=7,"Expire bientôt","Actif")))</f>
        <v/>
      </c>
    </row>
    <row r="119" customFormat="false" ht="15" hidden="false" customHeight="false" outlineLevel="0" collapsed="false">
      <c r="A119" s="13"/>
      <c r="B119" s="13"/>
      <c r="C119" s="14"/>
      <c r="D119" s="15"/>
      <c r="E119" s="13"/>
      <c r="F119" s="15"/>
      <c r="G119" s="13"/>
      <c r="H119" s="16"/>
      <c r="I119" s="13"/>
      <c r="J119" s="13"/>
      <c r="K119" s="17" t="str">
        <f aca="false">IF(OR(F119="",G119=""),"",EDATE(F119,G119)-1)</f>
        <v/>
      </c>
      <c r="L119" s="18" t="str">
        <f aca="false">IF(OR(E119="",G119=""),"",IFERROR(INDEX(Forfaits!$B$2:$B$50,MATCH(E119,Forfaits!$A$2:$A$50,0))*G119,""))</f>
        <v/>
      </c>
      <c r="M119" s="18" t="str">
        <f aca="false">IF(L119="","",MAX(0,L119-N(H119)))</f>
        <v/>
      </c>
      <c r="N119" s="19" t="str">
        <f aca="true">IF(K119="","",IF(K119&lt;TODAY(),"En retard",IF(K119-TODAY()&lt;=7,"Expire bientôt","Actif")))</f>
        <v/>
      </c>
    </row>
    <row r="120" customFormat="false" ht="15" hidden="false" customHeight="false" outlineLevel="0" collapsed="false">
      <c r="A120" s="13"/>
      <c r="B120" s="13"/>
      <c r="C120" s="14"/>
      <c r="D120" s="15"/>
      <c r="E120" s="13"/>
      <c r="F120" s="15"/>
      <c r="G120" s="13"/>
      <c r="H120" s="16"/>
      <c r="I120" s="13"/>
      <c r="J120" s="13"/>
      <c r="K120" s="17" t="str">
        <f aca="false">IF(OR(F120="",G120=""),"",EDATE(F120,G120)-1)</f>
        <v/>
      </c>
      <c r="L120" s="18" t="str">
        <f aca="false">IF(OR(E120="",G120=""),"",IFERROR(INDEX(Forfaits!$B$2:$B$50,MATCH(E120,Forfaits!$A$2:$A$50,0))*G120,""))</f>
        <v/>
      </c>
      <c r="M120" s="18" t="str">
        <f aca="false">IF(L120="","",MAX(0,L120-N(H120)))</f>
        <v/>
      </c>
      <c r="N120" s="19" t="str">
        <f aca="true">IF(K120="","",IF(K120&lt;TODAY(),"En retard",IF(K120-TODAY()&lt;=7,"Expire bientôt","Actif")))</f>
        <v/>
      </c>
    </row>
    <row r="121" customFormat="false" ht="15" hidden="false" customHeight="false" outlineLevel="0" collapsed="false">
      <c r="A121" s="13"/>
      <c r="B121" s="13"/>
      <c r="C121" s="14"/>
      <c r="D121" s="15"/>
      <c r="E121" s="13"/>
      <c r="F121" s="15"/>
      <c r="G121" s="13"/>
      <c r="H121" s="16"/>
      <c r="I121" s="13"/>
      <c r="J121" s="13"/>
      <c r="K121" s="17" t="str">
        <f aca="false">IF(OR(F121="",G121=""),"",EDATE(F121,G121)-1)</f>
        <v/>
      </c>
      <c r="L121" s="18" t="str">
        <f aca="false">IF(OR(E121="",G121=""),"",IFERROR(INDEX(Forfaits!$B$2:$B$50,MATCH(E121,Forfaits!$A$2:$A$50,0))*G121,""))</f>
        <v/>
      </c>
      <c r="M121" s="18" t="str">
        <f aca="false">IF(L121="","",MAX(0,L121-N(H121)))</f>
        <v/>
      </c>
      <c r="N121" s="19" t="str">
        <f aca="true">IF(K121="","",IF(K121&lt;TODAY(),"En retard",IF(K121-TODAY()&lt;=7,"Expire bientôt","Actif")))</f>
        <v/>
      </c>
    </row>
    <row r="122" customFormat="false" ht="15" hidden="false" customHeight="false" outlineLevel="0" collapsed="false">
      <c r="A122" s="13"/>
      <c r="B122" s="13"/>
      <c r="C122" s="14"/>
      <c r="D122" s="15"/>
      <c r="E122" s="13"/>
      <c r="F122" s="15"/>
      <c r="G122" s="13"/>
      <c r="H122" s="16"/>
      <c r="I122" s="13"/>
      <c r="J122" s="13"/>
      <c r="K122" s="17" t="str">
        <f aca="false">IF(OR(F122="",G122=""),"",EDATE(F122,G122)-1)</f>
        <v/>
      </c>
      <c r="L122" s="18" t="str">
        <f aca="false">IF(OR(E122="",G122=""),"",IFERROR(INDEX(Forfaits!$B$2:$B$50,MATCH(E122,Forfaits!$A$2:$A$50,0))*G122,""))</f>
        <v/>
      </c>
      <c r="M122" s="18" t="str">
        <f aca="false">IF(L122="","",MAX(0,L122-N(H122)))</f>
        <v/>
      </c>
      <c r="N122" s="19" t="str">
        <f aca="true">IF(K122="","",IF(K122&lt;TODAY(),"En retard",IF(K122-TODAY()&lt;=7,"Expire bientôt","Actif")))</f>
        <v/>
      </c>
    </row>
    <row r="123" customFormat="false" ht="15" hidden="false" customHeight="false" outlineLevel="0" collapsed="false">
      <c r="A123" s="13"/>
      <c r="B123" s="13"/>
      <c r="C123" s="14"/>
      <c r="D123" s="15"/>
      <c r="E123" s="13"/>
      <c r="F123" s="15"/>
      <c r="G123" s="13"/>
      <c r="H123" s="16"/>
      <c r="I123" s="13"/>
      <c r="J123" s="13"/>
      <c r="K123" s="17" t="str">
        <f aca="false">IF(OR(F123="",G123=""),"",EDATE(F123,G123)-1)</f>
        <v/>
      </c>
      <c r="L123" s="18" t="str">
        <f aca="false">IF(OR(E123="",G123=""),"",IFERROR(INDEX(Forfaits!$B$2:$B$50,MATCH(E123,Forfaits!$A$2:$A$50,0))*G123,""))</f>
        <v/>
      </c>
      <c r="M123" s="18" t="str">
        <f aca="false">IF(L123="","",MAX(0,L123-N(H123)))</f>
        <v/>
      </c>
      <c r="N123" s="19" t="str">
        <f aca="true">IF(K123="","",IF(K123&lt;TODAY(),"En retard",IF(K123-TODAY()&lt;=7,"Expire bientôt","Actif")))</f>
        <v/>
      </c>
    </row>
    <row r="124" customFormat="false" ht="15" hidden="false" customHeight="false" outlineLevel="0" collapsed="false">
      <c r="A124" s="13"/>
      <c r="B124" s="13"/>
      <c r="C124" s="14"/>
      <c r="D124" s="15"/>
      <c r="E124" s="13"/>
      <c r="F124" s="15"/>
      <c r="G124" s="13"/>
      <c r="H124" s="16"/>
      <c r="I124" s="13"/>
      <c r="J124" s="13"/>
      <c r="K124" s="17" t="str">
        <f aca="false">IF(OR(F124="",G124=""),"",EDATE(F124,G124)-1)</f>
        <v/>
      </c>
      <c r="L124" s="18" t="str">
        <f aca="false">IF(OR(E124="",G124=""),"",IFERROR(INDEX(Forfaits!$B$2:$B$50,MATCH(E124,Forfaits!$A$2:$A$50,0))*G124,""))</f>
        <v/>
      </c>
      <c r="M124" s="18" t="str">
        <f aca="false">IF(L124="","",MAX(0,L124-N(H124)))</f>
        <v/>
      </c>
      <c r="N124" s="19" t="str">
        <f aca="true">IF(K124="","",IF(K124&lt;TODAY(),"En retard",IF(K124-TODAY()&lt;=7,"Expire bientôt","Actif")))</f>
        <v/>
      </c>
    </row>
    <row r="125" customFormat="false" ht="15" hidden="false" customHeight="false" outlineLevel="0" collapsed="false">
      <c r="A125" s="13"/>
      <c r="B125" s="13"/>
      <c r="C125" s="14"/>
      <c r="D125" s="15"/>
      <c r="E125" s="13"/>
      <c r="F125" s="15"/>
      <c r="G125" s="13"/>
      <c r="H125" s="16"/>
      <c r="I125" s="13"/>
      <c r="J125" s="13"/>
      <c r="K125" s="17" t="str">
        <f aca="false">IF(OR(F125="",G125=""),"",EDATE(F125,G125)-1)</f>
        <v/>
      </c>
      <c r="L125" s="18" t="str">
        <f aca="false">IF(OR(E125="",G125=""),"",IFERROR(INDEX(Forfaits!$B$2:$B$50,MATCH(E125,Forfaits!$A$2:$A$50,0))*G125,""))</f>
        <v/>
      </c>
      <c r="M125" s="18" t="str">
        <f aca="false">IF(L125="","",MAX(0,L125-N(H125)))</f>
        <v/>
      </c>
      <c r="N125" s="19" t="str">
        <f aca="true">IF(K125="","",IF(K125&lt;TODAY(),"En retard",IF(K125-TODAY()&lt;=7,"Expire bientôt","Actif")))</f>
        <v/>
      </c>
    </row>
    <row r="126" customFormat="false" ht="15" hidden="false" customHeight="false" outlineLevel="0" collapsed="false">
      <c r="A126" s="13"/>
      <c r="B126" s="13"/>
      <c r="C126" s="14"/>
      <c r="D126" s="15"/>
      <c r="E126" s="13"/>
      <c r="F126" s="15"/>
      <c r="G126" s="13"/>
      <c r="H126" s="16"/>
      <c r="I126" s="13"/>
      <c r="J126" s="13"/>
      <c r="K126" s="17" t="str">
        <f aca="false">IF(OR(F126="",G126=""),"",EDATE(F126,G126)-1)</f>
        <v/>
      </c>
      <c r="L126" s="18" t="str">
        <f aca="false">IF(OR(E126="",G126=""),"",IFERROR(INDEX(Forfaits!$B$2:$B$50,MATCH(E126,Forfaits!$A$2:$A$50,0))*G126,""))</f>
        <v/>
      </c>
      <c r="M126" s="18" t="str">
        <f aca="false">IF(L126="","",MAX(0,L126-N(H126)))</f>
        <v/>
      </c>
      <c r="N126" s="19" t="str">
        <f aca="true">IF(K126="","",IF(K126&lt;TODAY(),"En retard",IF(K126-TODAY()&lt;=7,"Expire bientôt","Actif")))</f>
        <v/>
      </c>
    </row>
    <row r="127" customFormat="false" ht="15" hidden="false" customHeight="false" outlineLevel="0" collapsed="false">
      <c r="A127" s="13"/>
      <c r="B127" s="13"/>
      <c r="C127" s="14"/>
      <c r="D127" s="15"/>
      <c r="E127" s="13"/>
      <c r="F127" s="15"/>
      <c r="G127" s="13"/>
      <c r="H127" s="16"/>
      <c r="I127" s="13"/>
      <c r="J127" s="13"/>
      <c r="K127" s="17" t="str">
        <f aca="false">IF(OR(F127="",G127=""),"",EDATE(F127,G127)-1)</f>
        <v/>
      </c>
      <c r="L127" s="18" t="str">
        <f aca="false">IF(OR(E127="",G127=""),"",IFERROR(INDEX(Forfaits!$B$2:$B$50,MATCH(E127,Forfaits!$A$2:$A$50,0))*G127,""))</f>
        <v/>
      </c>
      <c r="M127" s="18" t="str">
        <f aca="false">IF(L127="","",MAX(0,L127-N(H127)))</f>
        <v/>
      </c>
      <c r="N127" s="19" t="str">
        <f aca="true">IF(K127="","",IF(K127&lt;TODAY(),"En retard",IF(K127-TODAY()&lt;=7,"Expire bientôt","Actif")))</f>
        <v/>
      </c>
    </row>
    <row r="128" customFormat="false" ht="15" hidden="false" customHeight="false" outlineLevel="0" collapsed="false">
      <c r="A128" s="13"/>
      <c r="B128" s="13"/>
      <c r="C128" s="14"/>
      <c r="D128" s="15"/>
      <c r="E128" s="13"/>
      <c r="F128" s="15"/>
      <c r="G128" s="13"/>
      <c r="H128" s="16"/>
      <c r="I128" s="13"/>
      <c r="J128" s="13"/>
      <c r="K128" s="17" t="str">
        <f aca="false">IF(OR(F128="",G128=""),"",EDATE(F128,G128)-1)</f>
        <v/>
      </c>
      <c r="L128" s="18" t="str">
        <f aca="false">IF(OR(E128="",G128=""),"",IFERROR(INDEX(Forfaits!$B$2:$B$50,MATCH(E128,Forfaits!$A$2:$A$50,0))*G128,""))</f>
        <v/>
      </c>
      <c r="M128" s="18" t="str">
        <f aca="false">IF(L128="","",MAX(0,L128-N(H128)))</f>
        <v/>
      </c>
      <c r="N128" s="19" t="str">
        <f aca="true">IF(K128="","",IF(K128&lt;TODAY(),"En retard",IF(K128-TODAY()&lt;=7,"Expire bientôt","Actif")))</f>
        <v/>
      </c>
    </row>
    <row r="129" customFormat="false" ht="15" hidden="false" customHeight="false" outlineLevel="0" collapsed="false">
      <c r="A129" s="13"/>
      <c r="B129" s="13"/>
      <c r="C129" s="14"/>
      <c r="D129" s="15"/>
      <c r="E129" s="13"/>
      <c r="F129" s="15"/>
      <c r="G129" s="13"/>
      <c r="H129" s="16"/>
      <c r="I129" s="13"/>
      <c r="J129" s="13"/>
      <c r="K129" s="17" t="str">
        <f aca="false">IF(OR(F129="",G129=""),"",EDATE(F129,G129)-1)</f>
        <v/>
      </c>
      <c r="L129" s="18" t="str">
        <f aca="false">IF(OR(E129="",G129=""),"",IFERROR(INDEX(Forfaits!$B$2:$B$50,MATCH(E129,Forfaits!$A$2:$A$50,0))*G129,""))</f>
        <v/>
      </c>
      <c r="M129" s="18" t="str">
        <f aca="false">IF(L129="","",MAX(0,L129-N(H129)))</f>
        <v/>
      </c>
      <c r="N129" s="19" t="str">
        <f aca="true">IF(K129="","",IF(K129&lt;TODAY(),"En retard",IF(K129-TODAY()&lt;=7,"Expire bientôt","Actif")))</f>
        <v/>
      </c>
    </row>
    <row r="130" customFormat="false" ht="15" hidden="false" customHeight="false" outlineLevel="0" collapsed="false">
      <c r="A130" s="13"/>
      <c r="B130" s="13"/>
      <c r="C130" s="14"/>
      <c r="D130" s="15"/>
      <c r="E130" s="13"/>
      <c r="F130" s="15"/>
      <c r="G130" s="13"/>
      <c r="H130" s="16"/>
      <c r="I130" s="13"/>
      <c r="J130" s="13"/>
      <c r="K130" s="17" t="str">
        <f aca="false">IF(OR(F130="",G130=""),"",EDATE(F130,G130)-1)</f>
        <v/>
      </c>
      <c r="L130" s="18" t="str">
        <f aca="false">IF(OR(E130="",G130=""),"",IFERROR(INDEX(Forfaits!$B$2:$B$50,MATCH(E130,Forfaits!$A$2:$A$50,0))*G130,""))</f>
        <v/>
      </c>
      <c r="M130" s="18" t="str">
        <f aca="false">IF(L130="","",MAX(0,L130-N(H130)))</f>
        <v/>
      </c>
      <c r="N130" s="19" t="str">
        <f aca="true">IF(K130="","",IF(K130&lt;TODAY(),"En retard",IF(K130-TODAY()&lt;=7,"Expire bientôt","Actif")))</f>
        <v/>
      </c>
    </row>
    <row r="131" customFormat="false" ht="15" hidden="false" customHeight="false" outlineLevel="0" collapsed="false">
      <c r="A131" s="13"/>
      <c r="B131" s="13"/>
      <c r="C131" s="14"/>
      <c r="D131" s="15"/>
      <c r="E131" s="13"/>
      <c r="F131" s="15"/>
      <c r="G131" s="13"/>
      <c r="H131" s="16"/>
      <c r="I131" s="13"/>
      <c r="J131" s="13"/>
      <c r="K131" s="17" t="str">
        <f aca="false">IF(OR(F131="",G131=""),"",EDATE(F131,G131)-1)</f>
        <v/>
      </c>
      <c r="L131" s="18" t="str">
        <f aca="false">IF(OR(E131="",G131=""),"",IFERROR(INDEX(Forfaits!$B$2:$B$50,MATCH(E131,Forfaits!$A$2:$A$50,0))*G131,""))</f>
        <v/>
      </c>
      <c r="M131" s="18" t="str">
        <f aca="false">IF(L131="","",MAX(0,L131-N(H131)))</f>
        <v/>
      </c>
      <c r="N131" s="19" t="str">
        <f aca="true">IF(K131="","",IF(K131&lt;TODAY(),"En retard",IF(K131-TODAY()&lt;=7,"Expire bientôt","Actif")))</f>
        <v/>
      </c>
    </row>
    <row r="132" customFormat="false" ht="15" hidden="false" customHeight="false" outlineLevel="0" collapsed="false">
      <c r="A132" s="13"/>
      <c r="B132" s="13"/>
      <c r="C132" s="14"/>
      <c r="D132" s="15"/>
      <c r="E132" s="13"/>
      <c r="F132" s="15"/>
      <c r="G132" s="13"/>
      <c r="H132" s="16"/>
      <c r="I132" s="13"/>
      <c r="J132" s="13"/>
      <c r="K132" s="17" t="str">
        <f aca="false">IF(OR(F132="",G132=""),"",EDATE(F132,G132)-1)</f>
        <v/>
      </c>
      <c r="L132" s="18" t="str">
        <f aca="false">IF(OR(E132="",G132=""),"",IFERROR(INDEX(Forfaits!$B$2:$B$50,MATCH(E132,Forfaits!$A$2:$A$50,0))*G132,""))</f>
        <v/>
      </c>
      <c r="M132" s="18" t="str">
        <f aca="false">IF(L132="","",MAX(0,L132-N(H132)))</f>
        <v/>
      </c>
      <c r="N132" s="19" t="str">
        <f aca="true">IF(K132="","",IF(K132&lt;TODAY(),"En retard",IF(K132-TODAY()&lt;=7,"Expire bientôt","Actif")))</f>
        <v/>
      </c>
    </row>
    <row r="133" customFormat="false" ht="15" hidden="false" customHeight="false" outlineLevel="0" collapsed="false">
      <c r="A133" s="13"/>
      <c r="B133" s="13"/>
      <c r="C133" s="14"/>
      <c r="D133" s="15"/>
      <c r="E133" s="13"/>
      <c r="F133" s="15"/>
      <c r="G133" s="13"/>
      <c r="H133" s="16"/>
      <c r="I133" s="13"/>
      <c r="J133" s="13"/>
      <c r="K133" s="17" t="str">
        <f aca="false">IF(OR(F133="",G133=""),"",EDATE(F133,G133)-1)</f>
        <v/>
      </c>
      <c r="L133" s="18" t="str">
        <f aca="false">IF(OR(E133="",G133=""),"",IFERROR(INDEX(Forfaits!$B$2:$B$50,MATCH(E133,Forfaits!$A$2:$A$50,0))*G133,""))</f>
        <v/>
      </c>
      <c r="M133" s="18" t="str">
        <f aca="false">IF(L133="","",MAX(0,L133-N(H133)))</f>
        <v/>
      </c>
      <c r="N133" s="19" t="str">
        <f aca="true">IF(K133="","",IF(K133&lt;TODAY(),"En retard",IF(K133-TODAY()&lt;=7,"Expire bientôt","Actif")))</f>
        <v/>
      </c>
    </row>
    <row r="134" customFormat="false" ht="15" hidden="false" customHeight="false" outlineLevel="0" collapsed="false">
      <c r="A134" s="13"/>
      <c r="B134" s="13"/>
      <c r="C134" s="14"/>
      <c r="D134" s="15"/>
      <c r="E134" s="13"/>
      <c r="F134" s="15"/>
      <c r="G134" s="13"/>
      <c r="H134" s="16"/>
      <c r="I134" s="13"/>
      <c r="J134" s="13"/>
      <c r="K134" s="17" t="str">
        <f aca="false">IF(OR(F134="",G134=""),"",EDATE(F134,G134)-1)</f>
        <v/>
      </c>
      <c r="L134" s="18" t="str">
        <f aca="false">IF(OR(E134="",G134=""),"",IFERROR(INDEX(Forfaits!$B$2:$B$50,MATCH(E134,Forfaits!$A$2:$A$50,0))*G134,""))</f>
        <v/>
      </c>
      <c r="M134" s="18" t="str">
        <f aca="false">IF(L134="","",MAX(0,L134-N(H134)))</f>
        <v/>
      </c>
      <c r="N134" s="19" t="str">
        <f aca="true">IF(K134="","",IF(K134&lt;TODAY(),"En retard",IF(K134-TODAY()&lt;=7,"Expire bientôt","Actif")))</f>
        <v/>
      </c>
    </row>
    <row r="135" customFormat="false" ht="15" hidden="false" customHeight="false" outlineLevel="0" collapsed="false">
      <c r="A135" s="13"/>
      <c r="B135" s="13"/>
      <c r="C135" s="14"/>
      <c r="D135" s="15"/>
      <c r="E135" s="13"/>
      <c r="F135" s="15"/>
      <c r="G135" s="13"/>
      <c r="H135" s="16"/>
      <c r="I135" s="13"/>
      <c r="J135" s="13"/>
      <c r="K135" s="17" t="str">
        <f aca="false">IF(OR(F135="",G135=""),"",EDATE(F135,G135)-1)</f>
        <v/>
      </c>
      <c r="L135" s="18" t="str">
        <f aca="false">IF(OR(E135="",G135=""),"",IFERROR(INDEX(Forfaits!$B$2:$B$50,MATCH(E135,Forfaits!$A$2:$A$50,0))*G135,""))</f>
        <v/>
      </c>
      <c r="M135" s="18" t="str">
        <f aca="false">IF(L135="","",MAX(0,L135-N(H135)))</f>
        <v/>
      </c>
      <c r="N135" s="19" t="str">
        <f aca="true">IF(K135="","",IF(K135&lt;TODAY(),"En retard",IF(K135-TODAY()&lt;=7,"Expire bientôt","Actif")))</f>
        <v/>
      </c>
    </row>
    <row r="136" customFormat="false" ht="15" hidden="false" customHeight="false" outlineLevel="0" collapsed="false">
      <c r="A136" s="13"/>
      <c r="B136" s="13"/>
      <c r="C136" s="14"/>
      <c r="D136" s="15"/>
      <c r="E136" s="13"/>
      <c r="F136" s="15"/>
      <c r="G136" s="13"/>
      <c r="H136" s="16"/>
      <c r="I136" s="13"/>
      <c r="J136" s="13"/>
      <c r="K136" s="17" t="str">
        <f aca="false">IF(OR(F136="",G136=""),"",EDATE(F136,G136)-1)</f>
        <v/>
      </c>
      <c r="L136" s="18" t="str">
        <f aca="false">IF(OR(E136="",G136=""),"",IFERROR(INDEX(Forfaits!$B$2:$B$50,MATCH(E136,Forfaits!$A$2:$A$50,0))*G136,""))</f>
        <v/>
      </c>
      <c r="M136" s="18" t="str">
        <f aca="false">IF(L136="","",MAX(0,L136-N(H136)))</f>
        <v/>
      </c>
      <c r="N136" s="19" t="str">
        <f aca="true">IF(K136="","",IF(K136&lt;TODAY(),"En retard",IF(K136-TODAY()&lt;=7,"Expire bientôt","Actif")))</f>
        <v/>
      </c>
    </row>
    <row r="137" customFormat="false" ht="15" hidden="false" customHeight="false" outlineLevel="0" collapsed="false">
      <c r="A137" s="13"/>
      <c r="B137" s="13"/>
      <c r="C137" s="14"/>
      <c r="D137" s="15"/>
      <c r="E137" s="13"/>
      <c r="F137" s="15"/>
      <c r="G137" s="13"/>
      <c r="H137" s="16"/>
      <c r="I137" s="13"/>
      <c r="J137" s="13"/>
      <c r="K137" s="17" t="str">
        <f aca="false">IF(OR(F137="",G137=""),"",EDATE(F137,G137)-1)</f>
        <v/>
      </c>
      <c r="L137" s="18" t="str">
        <f aca="false">IF(OR(E137="",G137=""),"",IFERROR(INDEX(Forfaits!$B$2:$B$50,MATCH(E137,Forfaits!$A$2:$A$50,0))*G137,""))</f>
        <v/>
      </c>
      <c r="M137" s="18" t="str">
        <f aca="false">IF(L137="","",MAX(0,L137-N(H137)))</f>
        <v/>
      </c>
      <c r="N137" s="19" t="str">
        <f aca="true">IF(K137="","",IF(K137&lt;TODAY(),"En retard",IF(K137-TODAY()&lt;=7,"Expire bientôt","Actif")))</f>
        <v/>
      </c>
    </row>
    <row r="138" customFormat="false" ht="15" hidden="false" customHeight="false" outlineLevel="0" collapsed="false">
      <c r="A138" s="13"/>
      <c r="B138" s="13"/>
      <c r="C138" s="14"/>
      <c r="D138" s="15"/>
      <c r="E138" s="13"/>
      <c r="F138" s="15"/>
      <c r="G138" s="13"/>
      <c r="H138" s="16"/>
      <c r="I138" s="13"/>
      <c r="J138" s="13"/>
      <c r="K138" s="17" t="str">
        <f aca="false">IF(OR(F138="",G138=""),"",EDATE(F138,G138)-1)</f>
        <v/>
      </c>
      <c r="L138" s="18" t="str">
        <f aca="false">IF(OR(E138="",G138=""),"",IFERROR(INDEX(Forfaits!$B$2:$B$50,MATCH(E138,Forfaits!$A$2:$A$50,0))*G138,""))</f>
        <v/>
      </c>
      <c r="M138" s="18" t="str">
        <f aca="false">IF(L138="","",MAX(0,L138-N(H138)))</f>
        <v/>
      </c>
      <c r="N138" s="19" t="str">
        <f aca="true">IF(K138="","",IF(K138&lt;TODAY(),"En retard",IF(K138-TODAY()&lt;=7,"Expire bientôt","Actif")))</f>
        <v/>
      </c>
    </row>
    <row r="139" customFormat="false" ht="15" hidden="false" customHeight="false" outlineLevel="0" collapsed="false">
      <c r="A139" s="13"/>
      <c r="B139" s="13"/>
      <c r="C139" s="14"/>
      <c r="D139" s="15"/>
      <c r="E139" s="13"/>
      <c r="F139" s="15"/>
      <c r="G139" s="13"/>
      <c r="H139" s="16"/>
      <c r="I139" s="13"/>
      <c r="J139" s="13"/>
      <c r="K139" s="17" t="str">
        <f aca="false">IF(OR(F139="",G139=""),"",EDATE(F139,G139)-1)</f>
        <v/>
      </c>
      <c r="L139" s="18" t="str">
        <f aca="false">IF(OR(E139="",G139=""),"",IFERROR(INDEX(Forfaits!$B$2:$B$50,MATCH(E139,Forfaits!$A$2:$A$50,0))*G139,""))</f>
        <v/>
      </c>
      <c r="M139" s="18" t="str">
        <f aca="false">IF(L139="","",MAX(0,L139-N(H139)))</f>
        <v/>
      </c>
      <c r="N139" s="19" t="str">
        <f aca="true">IF(K139="","",IF(K139&lt;TODAY(),"En retard",IF(K139-TODAY()&lt;=7,"Expire bientôt","Actif")))</f>
        <v/>
      </c>
    </row>
    <row r="140" customFormat="false" ht="15" hidden="false" customHeight="false" outlineLevel="0" collapsed="false">
      <c r="A140" s="13"/>
      <c r="B140" s="13"/>
      <c r="C140" s="14"/>
      <c r="D140" s="15"/>
      <c r="E140" s="13"/>
      <c r="F140" s="15"/>
      <c r="G140" s="13"/>
      <c r="H140" s="16"/>
      <c r="I140" s="13"/>
      <c r="J140" s="13"/>
      <c r="K140" s="17" t="str">
        <f aca="false">IF(OR(F140="",G140=""),"",EDATE(F140,G140)-1)</f>
        <v/>
      </c>
      <c r="L140" s="18" t="str">
        <f aca="false">IF(OR(E140="",G140=""),"",IFERROR(INDEX(Forfaits!$B$2:$B$50,MATCH(E140,Forfaits!$A$2:$A$50,0))*G140,""))</f>
        <v/>
      </c>
      <c r="M140" s="18" t="str">
        <f aca="false">IF(L140="","",MAX(0,L140-N(H140)))</f>
        <v/>
      </c>
      <c r="N140" s="19" t="str">
        <f aca="true">IF(K140="","",IF(K140&lt;TODAY(),"En retard",IF(K140-TODAY()&lt;=7,"Expire bientôt","Actif")))</f>
        <v/>
      </c>
    </row>
    <row r="141" customFormat="false" ht="15" hidden="false" customHeight="false" outlineLevel="0" collapsed="false">
      <c r="A141" s="13"/>
      <c r="B141" s="13"/>
      <c r="C141" s="14"/>
      <c r="D141" s="15"/>
      <c r="E141" s="13"/>
      <c r="F141" s="15"/>
      <c r="G141" s="13"/>
      <c r="H141" s="16"/>
      <c r="I141" s="13"/>
      <c r="J141" s="13"/>
      <c r="K141" s="17" t="str">
        <f aca="false">IF(OR(F141="",G141=""),"",EDATE(F141,G141)-1)</f>
        <v/>
      </c>
      <c r="L141" s="18" t="str">
        <f aca="false">IF(OR(E141="",G141=""),"",IFERROR(INDEX(Forfaits!$B$2:$B$50,MATCH(E141,Forfaits!$A$2:$A$50,0))*G141,""))</f>
        <v/>
      </c>
      <c r="M141" s="18" t="str">
        <f aca="false">IF(L141="","",MAX(0,L141-N(H141)))</f>
        <v/>
      </c>
      <c r="N141" s="19" t="str">
        <f aca="true">IF(K141="","",IF(K141&lt;TODAY(),"En retard",IF(K141-TODAY()&lt;=7,"Expire bientôt","Actif")))</f>
        <v/>
      </c>
    </row>
    <row r="142" customFormat="false" ht="15" hidden="false" customHeight="false" outlineLevel="0" collapsed="false">
      <c r="A142" s="13"/>
      <c r="B142" s="13"/>
      <c r="C142" s="14"/>
      <c r="D142" s="15"/>
      <c r="E142" s="13"/>
      <c r="F142" s="15"/>
      <c r="G142" s="13"/>
      <c r="H142" s="16"/>
      <c r="I142" s="13"/>
      <c r="J142" s="13"/>
      <c r="K142" s="17" t="str">
        <f aca="false">IF(OR(F142="",G142=""),"",EDATE(F142,G142)-1)</f>
        <v/>
      </c>
      <c r="L142" s="18" t="str">
        <f aca="false">IF(OR(E142="",G142=""),"",IFERROR(INDEX(Forfaits!$B$2:$B$50,MATCH(E142,Forfaits!$A$2:$A$50,0))*G142,""))</f>
        <v/>
      </c>
      <c r="M142" s="18" t="str">
        <f aca="false">IF(L142="","",MAX(0,L142-N(H142)))</f>
        <v/>
      </c>
      <c r="N142" s="19" t="str">
        <f aca="true">IF(K142="","",IF(K142&lt;TODAY(),"En retard",IF(K142-TODAY()&lt;=7,"Expire bientôt","Actif")))</f>
        <v/>
      </c>
    </row>
    <row r="143" customFormat="false" ht="15" hidden="false" customHeight="false" outlineLevel="0" collapsed="false">
      <c r="A143" s="13"/>
      <c r="B143" s="13"/>
      <c r="C143" s="14"/>
      <c r="D143" s="15"/>
      <c r="E143" s="13"/>
      <c r="F143" s="15"/>
      <c r="G143" s="13"/>
      <c r="H143" s="16"/>
      <c r="I143" s="13"/>
      <c r="J143" s="13"/>
      <c r="K143" s="17" t="str">
        <f aca="false">IF(OR(F143="",G143=""),"",EDATE(F143,G143)-1)</f>
        <v/>
      </c>
      <c r="L143" s="18" t="str">
        <f aca="false">IF(OR(E143="",G143=""),"",IFERROR(INDEX(Forfaits!$B$2:$B$50,MATCH(E143,Forfaits!$A$2:$A$50,0))*G143,""))</f>
        <v/>
      </c>
      <c r="M143" s="18" t="str">
        <f aca="false">IF(L143="","",MAX(0,L143-N(H143)))</f>
        <v/>
      </c>
      <c r="N143" s="19" t="str">
        <f aca="true">IF(K143="","",IF(K143&lt;TODAY(),"En retard",IF(K143-TODAY()&lt;=7,"Expire bientôt","Actif")))</f>
        <v/>
      </c>
    </row>
    <row r="144" customFormat="false" ht="15" hidden="false" customHeight="false" outlineLevel="0" collapsed="false">
      <c r="A144" s="13"/>
      <c r="B144" s="13"/>
      <c r="C144" s="14"/>
      <c r="D144" s="15"/>
      <c r="E144" s="13"/>
      <c r="F144" s="15"/>
      <c r="G144" s="13"/>
      <c r="H144" s="16"/>
      <c r="I144" s="13"/>
      <c r="J144" s="13"/>
      <c r="K144" s="17" t="str">
        <f aca="false">IF(OR(F144="",G144=""),"",EDATE(F144,G144)-1)</f>
        <v/>
      </c>
      <c r="L144" s="18" t="str">
        <f aca="false">IF(OR(E144="",G144=""),"",IFERROR(INDEX(Forfaits!$B$2:$B$50,MATCH(E144,Forfaits!$A$2:$A$50,0))*G144,""))</f>
        <v/>
      </c>
      <c r="M144" s="18" t="str">
        <f aca="false">IF(L144="","",MAX(0,L144-N(H144)))</f>
        <v/>
      </c>
      <c r="N144" s="19" t="str">
        <f aca="true">IF(K144="","",IF(K144&lt;TODAY(),"En retard",IF(K144-TODAY()&lt;=7,"Expire bientôt","Actif")))</f>
        <v/>
      </c>
    </row>
    <row r="145" customFormat="false" ht="15" hidden="false" customHeight="false" outlineLevel="0" collapsed="false">
      <c r="A145" s="13"/>
      <c r="B145" s="13"/>
      <c r="C145" s="14"/>
      <c r="D145" s="15"/>
      <c r="E145" s="13"/>
      <c r="F145" s="15"/>
      <c r="G145" s="13"/>
      <c r="H145" s="16"/>
      <c r="I145" s="13"/>
      <c r="J145" s="13"/>
      <c r="K145" s="17" t="str">
        <f aca="false">IF(OR(F145="",G145=""),"",EDATE(F145,G145)-1)</f>
        <v/>
      </c>
      <c r="L145" s="18" t="str">
        <f aca="false">IF(OR(E145="",G145=""),"",IFERROR(INDEX(Forfaits!$B$2:$B$50,MATCH(E145,Forfaits!$A$2:$A$50,0))*G145,""))</f>
        <v/>
      </c>
      <c r="M145" s="18" t="str">
        <f aca="false">IF(L145="","",MAX(0,L145-N(H145)))</f>
        <v/>
      </c>
      <c r="N145" s="19" t="str">
        <f aca="true">IF(K145="","",IF(K145&lt;TODAY(),"En retard",IF(K145-TODAY()&lt;=7,"Expire bientôt","Actif")))</f>
        <v/>
      </c>
    </row>
    <row r="146" customFormat="false" ht="15" hidden="false" customHeight="false" outlineLevel="0" collapsed="false">
      <c r="A146" s="13"/>
      <c r="B146" s="13"/>
      <c r="C146" s="14"/>
      <c r="D146" s="15"/>
      <c r="E146" s="13"/>
      <c r="F146" s="15"/>
      <c r="G146" s="13"/>
      <c r="H146" s="16"/>
      <c r="I146" s="13"/>
      <c r="J146" s="13"/>
      <c r="K146" s="17" t="str">
        <f aca="false">IF(OR(F146="",G146=""),"",EDATE(F146,G146)-1)</f>
        <v/>
      </c>
      <c r="L146" s="18" t="str">
        <f aca="false">IF(OR(E146="",G146=""),"",IFERROR(INDEX(Forfaits!$B$2:$B$50,MATCH(E146,Forfaits!$A$2:$A$50,0))*G146,""))</f>
        <v/>
      </c>
      <c r="M146" s="18" t="str">
        <f aca="false">IF(L146="","",MAX(0,L146-N(H146)))</f>
        <v/>
      </c>
      <c r="N146" s="19" t="str">
        <f aca="true">IF(K146="","",IF(K146&lt;TODAY(),"En retard",IF(K146-TODAY()&lt;=7,"Expire bientôt","Actif")))</f>
        <v/>
      </c>
    </row>
    <row r="147" customFormat="false" ht="15" hidden="false" customHeight="false" outlineLevel="0" collapsed="false">
      <c r="A147" s="13"/>
      <c r="B147" s="13"/>
      <c r="C147" s="14"/>
      <c r="D147" s="15"/>
      <c r="E147" s="13"/>
      <c r="F147" s="15"/>
      <c r="G147" s="13"/>
      <c r="H147" s="16"/>
      <c r="I147" s="13"/>
      <c r="J147" s="13"/>
      <c r="K147" s="17" t="str">
        <f aca="false">IF(OR(F147="",G147=""),"",EDATE(F147,G147)-1)</f>
        <v/>
      </c>
      <c r="L147" s="18" t="str">
        <f aca="false">IF(OR(E147="",G147=""),"",IFERROR(INDEX(Forfaits!$B$2:$B$50,MATCH(E147,Forfaits!$A$2:$A$50,0))*G147,""))</f>
        <v/>
      </c>
      <c r="M147" s="18" t="str">
        <f aca="false">IF(L147="","",MAX(0,L147-N(H147)))</f>
        <v/>
      </c>
      <c r="N147" s="19" t="str">
        <f aca="true">IF(K147="","",IF(K147&lt;TODAY(),"En retard",IF(K147-TODAY()&lt;=7,"Expire bientôt","Actif")))</f>
        <v/>
      </c>
    </row>
    <row r="148" customFormat="false" ht="15" hidden="false" customHeight="false" outlineLevel="0" collapsed="false">
      <c r="A148" s="13"/>
      <c r="B148" s="13"/>
      <c r="C148" s="14"/>
      <c r="D148" s="15"/>
      <c r="E148" s="13"/>
      <c r="F148" s="15"/>
      <c r="G148" s="13"/>
      <c r="H148" s="16"/>
      <c r="I148" s="13"/>
      <c r="J148" s="13"/>
      <c r="K148" s="17" t="str">
        <f aca="false">IF(OR(F148="",G148=""),"",EDATE(F148,G148)-1)</f>
        <v/>
      </c>
      <c r="L148" s="18" t="str">
        <f aca="false">IF(OR(E148="",G148=""),"",IFERROR(INDEX(Forfaits!$B$2:$B$50,MATCH(E148,Forfaits!$A$2:$A$50,0))*G148,""))</f>
        <v/>
      </c>
      <c r="M148" s="18" t="str">
        <f aca="false">IF(L148="","",MAX(0,L148-N(H148)))</f>
        <v/>
      </c>
      <c r="N148" s="19" t="str">
        <f aca="true">IF(K148="","",IF(K148&lt;TODAY(),"En retard",IF(K148-TODAY()&lt;=7,"Expire bientôt","Actif")))</f>
        <v/>
      </c>
    </row>
    <row r="149" customFormat="false" ht="15" hidden="false" customHeight="false" outlineLevel="0" collapsed="false">
      <c r="A149" s="13"/>
      <c r="B149" s="13"/>
      <c r="C149" s="14"/>
      <c r="D149" s="15"/>
      <c r="E149" s="13"/>
      <c r="F149" s="15"/>
      <c r="G149" s="13"/>
      <c r="H149" s="16"/>
      <c r="I149" s="13"/>
      <c r="J149" s="13"/>
      <c r="K149" s="17" t="str">
        <f aca="false">IF(OR(F149="",G149=""),"",EDATE(F149,G149)-1)</f>
        <v/>
      </c>
      <c r="L149" s="18" t="str">
        <f aca="false">IF(OR(E149="",G149=""),"",IFERROR(INDEX(Forfaits!$B$2:$B$50,MATCH(E149,Forfaits!$A$2:$A$50,0))*G149,""))</f>
        <v/>
      </c>
      <c r="M149" s="18" t="str">
        <f aca="false">IF(L149="","",MAX(0,L149-N(H149)))</f>
        <v/>
      </c>
      <c r="N149" s="19" t="str">
        <f aca="true">IF(K149="","",IF(K149&lt;TODAY(),"En retard",IF(K149-TODAY()&lt;=7,"Expire bientôt","Actif")))</f>
        <v/>
      </c>
    </row>
    <row r="150" customFormat="false" ht="15" hidden="false" customHeight="false" outlineLevel="0" collapsed="false">
      <c r="A150" s="13"/>
      <c r="B150" s="13"/>
      <c r="C150" s="14"/>
      <c r="D150" s="15"/>
      <c r="E150" s="13"/>
      <c r="F150" s="15"/>
      <c r="G150" s="13"/>
      <c r="H150" s="16"/>
      <c r="I150" s="13"/>
      <c r="J150" s="13"/>
      <c r="K150" s="17" t="str">
        <f aca="false">IF(OR(F150="",G150=""),"",EDATE(F150,G150)-1)</f>
        <v/>
      </c>
      <c r="L150" s="18" t="str">
        <f aca="false">IF(OR(E150="",G150=""),"",IFERROR(INDEX(Forfaits!$B$2:$B$50,MATCH(E150,Forfaits!$A$2:$A$50,0))*G150,""))</f>
        <v/>
      </c>
      <c r="M150" s="18" t="str">
        <f aca="false">IF(L150="","",MAX(0,L150-N(H150)))</f>
        <v/>
      </c>
      <c r="N150" s="19" t="str">
        <f aca="true">IF(K150="","",IF(K150&lt;TODAY(),"En retard",IF(K150-TODAY()&lt;=7,"Expire bientôt","Actif")))</f>
        <v/>
      </c>
    </row>
    <row r="151" customFormat="false" ht="15" hidden="false" customHeight="false" outlineLevel="0" collapsed="false">
      <c r="A151" s="13"/>
      <c r="B151" s="13"/>
      <c r="C151" s="14"/>
      <c r="D151" s="15"/>
      <c r="E151" s="13"/>
      <c r="F151" s="15"/>
      <c r="G151" s="13"/>
      <c r="H151" s="16"/>
      <c r="I151" s="13"/>
      <c r="J151" s="13"/>
      <c r="K151" s="17" t="str">
        <f aca="false">IF(OR(F151="",G151=""),"",EDATE(F151,G151)-1)</f>
        <v/>
      </c>
      <c r="L151" s="18" t="str">
        <f aca="false">IF(OR(E151="",G151=""),"",IFERROR(INDEX(Forfaits!$B$2:$B$50,MATCH(E151,Forfaits!$A$2:$A$50,0))*G151,""))</f>
        <v/>
      </c>
      <c r="M151" s="18" t="str">
        <f aca="false">IF(L151="","",MAX(0,L151-N(H151)))</f>
        <v/>
      </c>
      <c r="N151" s="19" t="str">
        <f aca="true">IF(K151="","",IF(K151&lt;TODAY(),"En retard",IF(K151-TODAY()&lt;=7,"Expire bientôt","Actif")))</f>
        <v/>
      </c>
    </row>
    <row r="152" customFormat="false" ht="15" hidden="false" customHeight="false" outlineLevel="0" collapsed="false">
      <c r="A152" s="13"/>
      <c r="B152" s="13"/>
      <c r="C152" s="14"/>
      <c r="D152" s="15"/>
      <c r="E152" s="13"/>
      <c r="F152" s="15"/>
      <c r="G152" s="13"/>
      <c r="H152" s="16"/>
      <c r="I152" s="13"/>
      <c r="J152" s="13"/>
      <c r="K152" s="17" t="str">
        <f aca="false">IF(OR(F152="",G152=""),"",EDATE(F152,G152)-1)</f>
        <v/>
      </c>
      <c r="L152" s="18" t="str">
        <f aca="false">IF(OR(E152="",G152=""),"",IFERROR(INDEX(Forfaits!$B$2:$B$50,MATCH(E152,Forfaits!$A$2:$A$50,0))*G152,""))</f>
        <v/>
      </c>
      <c r="M152" s="18" t="str">
        <f aca="false">IF(L152="","",MAX(0,L152-N(H152)))</f>
        <v/>
      </c>
      <c r="N152" s="19" t="str">
        <f aca="true">IF(K152="","",IF(K152&lt;TODAY(),"En retard",IF(K152-TODAY()&lt;=7,"Expire bientôt","Actif")))</f>
        <v/>
      </c>
    </row>
    <row r="153" customFormat="false" ht="15" hidden="false" customHeight="false" outlineLevel="0" collapsed="false">
      <c r="A153" s="13"/>
      <c r="B153" s="13"/>
      <c r="C153" s="14"/>
      <c r="D153" s="15"/>
      <c r="E153" s="13"/>
      <c r="F153" s="15"/>
      <c r="G153" s="13"/>
      <c r="H153" s="16"/>
      <c r="I153" s="13"/>
      <c r="J153" s="13"/>
      <c r="K153" s="17" t="str">
        <f aca="false">IF(OR(F153="",G153=""),"",EDATE(F153,G153)-1)</f>
        <v/>
      </c>
      <c r="L153" s="18" t="str">
        <f aca="false">IF(OR(E153="",G153=""),"",IFERROR(INDEX(Forfaits!$B$2:$B$50,MATCH(E153,Forfaits!$A$2:$A$50,0))*G153,""))</f>
        <v/>
      </c>
      <c r="M153" s="18" t="str">
        <f aca="false">IF(L153="","",MAX(0,L153-N(H153)))</f>
        <v/>
      </c>
      <c r="N153" s="19" t="str">
        <f aca="true">IF(K153="","",IF(K153&lt;TODAY(),"En retard",IF(K153-TODAY()&lt;=7,"Expire bientôt","Actif")))</f>
        <v/>
      </c>
    </row>
    <row r="154" customFormat="false" ht="15" hidden="false" customHeight="false" outlineLevel="0" collapsed="false">
      <c r="A154" s="13"/>
      <c r="B154" s="13"/>
      <c r="C154" s="14"/>
      <c r="D154" s="15"/>
      <c r="E154" s="13"/>
      <c r="F154" s="15"/>
      <c r="G154" s="13"/>
      <c r="H154" s="16"/>
      <c r="I154" s="13"/>
      <c r="J154" s="13"/>
      <c r="K154" s="17" t="str">
        <f aca="false">IF(OR(F154="",G154=""),"",EDATE(F154,G154)-1)</f>
        <v/>
      </c>
      <c r="L154" s="18" t="str">
        <f aca="false">IF(OR(E154="",G154=""),"",IFERROR(INDEX(Forfaits!$B$2:$B$50,MATCH(E154,Forfaits!$A$2:$A$50,0))*G154,""))</f>
        <v/>
      </c>
      <c r="M154" s="18" t="str">
        <f aca="false">IF(L154="","",MAX(0,L154-N(H154)))</f>
        <v/>
      </c>
      <c r="N154" s="19" t="str">
        <f aca="true">IF(K154="","",IF(K154&lt;TODAY(),"En retard",IF(K154-TODAY()&lt;=7,"Expire bientôt","Actif")))</f>
        <v/>
      </c>
    </row>
    <row r="155" customFormat="false" ht="15" hidden="false" customHeight="false" outlineLevel="0" collapsed="false">
      <c r="A155" s="13"/>
      <c r="B155" s="13"/>
      <c r="C155" s="14"/>
      <c r="D155" s="15"/>
      <c r="E155" s="13"/>
      <c r="F155" s="15"/>
      <c r="G155" s="13"/>
      <c r="H155" s="16"/>
      <c r="I155" s="13"/>
      <c r="J155" s="13"/>
      <c r="K155" s="17" t="str">
        <f aca="false">IF(OR(F155="",G155=""),"",EDATE(F155,G155)-1)</f>
        <v/>
      </c>
      <c r="L155" s="18" t="str">
        <f aca="false">IF(OR(E155="",G155=""),"",IFERROR(INDEX(Forfaits!$B$2:$B$50,MATCH(E155,Forfaits!$A$2:$A$50,0))*G155,""))</f>
        <v/>
      </c>
      <c r="M155" s="18" t="str">
        <f aca="false">IF(L155="","",MAX(0,L155-N(H155)))</f>
        <v/>
      </c>
      <c r="N155" s="19" t="str">
        <f aca="true">IF(K155="","",IF(K155&lt;TODAY(),"En retard",IF(K155-TODAY()&lt;=7,"Expire bientôt","Actif")))</f>
        <v/>
      </c>
    </row>
    <row r="156" customFormat="false" ht="15" hidden="false" customHeight="false" outlineLevel="0" collapsed="false">
      <c r="A156" s="13"/>
      <c r="B156" s="13"/>
      <c r="C156" s="14"/>
      <c r="D156" s="15"/>
      <c r="E156" s="13"/>
      <c r="F156" s="15"/>
      <c r="G156" s="13"/>
      <c r="H156" s="16"/>
      <c r="I156" s="13"/>
      <c r="J156" s="13"/>
      <c r="K156" s="17" t="str">
        <f aca="false">IF(OR(F156="",G156=""),"",EDATE(F156,G156)-1)</f>
        <v/>
      </c>
      <c r="L156" s="18" t="str">
        <f aca="false">IF(OR(E156="",G156=""),"",IFERROR(INDEX(Forfaits!$B$2:$B$50,MATCH(E156,Forfaits!$A$2:$A$50,0))*G156,""))</f>
        <v/>
      </c>
      <c r="M156" s="18" t="str">
        <f aca="false">IF(L156="","",MAX(0,L156-N(H156)))</f>
        <v/>
      </c>
      <c r="N156" s="19" t="str">
        <f aca="true">IF(K156="","",IF(K156&lt;TODAY(),"En retard",IF(K156-TODAY()&lt;=7,"Expire bientôt","Actif")))</f>
        <v/>
      </c>
    </row>
    <row r="157" customFormat="false" ht="15" hidden="false" customHeight="false" outlineLevel="0" collapsed="false">
      <c r="A157" s="13"/>
      <c r="B157" s="13"/>
      <c r="C157" s="14"/>
      <c r="D157" s="15"/>
      <c r="E157" s="13"/>
      <c r="F157" s="15"/>
      <c r="G157" s="13"/>
      <c r="H157" s="16"/>
      <c r="I157" s="13"/>
      <c r="J157" s="13"/>
      <c r="K157" s="17" t="str">
        <f aca="false">IF(OR(F157="",G157=""),"",EDATE(F157,G157)-1)</f>
        <v/>
      </c>
      <c r="L157" s="18" t="str">
        <f aca="false">IF(OR(E157="",G157=""),"",IFERROR(INDEX(Forfaits!$B$2:$B$50,MATCH(E157,Forfaits!$A$2:$A$50,0))*G157,""))</f>
        <v/>
      </c>
      <c r="M157" s="18" t="str">
        <f aca="false">IF(L157="","",MAX(0,L157-N(H157)))</f>
        <v/>
      </c>
      <c r="N157" s="19" t="str">
        <f aca="true">IF(K157="","",IF(K157&lt;TODAY(),"En retard",IF(K157-TODAY()&lt;=7,"Expire bientôt","Actif")))</f>
        <v/>
      </c>
    </row>
    <row r="158" customFormat="false" ht="15" hidden="false" customHeight="false" outlineLevel="0" collapsed="false">
      <c r="A158" s="13"/>
      <c r="B158" s="13"/>
      <c r="C158" s="14"/>
      <c r="D158" s="15"/>
      <c r="E158" s="13"/>
      <c r="F158" s="15"/>
      <c r="G158" s="13"/>
      <c r="H158" s="16"/>
      <c r="I158" s="13"/>
      <c r="J158" s="13"/>
      <c r="K158" s="17" t="str">
        <f aca="false">IF(OR(F158="",G158=""),"",EDATE(F158,G158)-1)</f>
        <v/>
      </c>
      <c r="L158" s="18" t="str">
        <f aca="false">IF(OR(E158="",G158=""),"",IFERROR(INDEX(Forfaits!$B$2:$B$50,MATCH(E158,Forfaits!$A$2:$A$50,0))*G158,""))</f>
        <v/>
      </c>
      <c r="M158" s="18" t="str">
        <f aca="false">IF(L158="","",MAX(0,L158-N(H158)))</f>
        <v/>
      </c>
      <c r="N158" s="19" t="str">
        <f aca="true">IF(K158="","",IF(K158&lt;TODAY(),"En retard",IF(K158-TODAY()&lt;=7,"Expire bientôt","Actif")))</f>
        <v/>
      </c>
    </row>
    <row r="159" customFormat="false" ht="15" hidden="false" customHeight="false" outlineLevel="0" collapsed="false">
      <c r="A159" s="13"/>
      <c r="B159" s="13"/>
      <c r="C159" s="14"/>
      <c r="D159" s="15"/>
      <c r="E159" s="13"/>
      <c r="F159" s="15"/>
      <c r="G159" s="13"/>
      <c r="H159" s="16"/>
      <c r="I159" s="13"/>
      <c r="J159" s="13"/>
      <c r="K159" s="17" t="str">
        <f aca="false">IF(OR(F159="",G159=""),"",EDATE(F159,G159)-1)</f>
        <v/>
      </c>
      <c r="L159" s="18" t="str">
        <f aca="false">IF(OR(E159="",G159=""),"",IFERROR(INDEX(Forfaits!$B$2:$B$50,MATCH(E159,Forfaits!$A$2:$A$50,0))*G159,""))</f>
        <v/>
      </c>
      <c r="M159" s="18" t="str">
        <f aca="false">IF(L159="","",MAX(0,L159-N(H159)))</f>
        <v/>
      </c>
      <c r="N159" s="19" t="str">
        <f aca="true">IF(K159="","",IF(K159&lt;TODAY(),"En retard",IF(K159-TODAY()&lt;=7,"Expire bientôt","Actif")))</f>
        <v/>
      </c>
    </row>
    <row r="160" customFormat="false" ht="15" hidden="false" customHeight="false" outlineLevel="0" collapsed="false">
      <c r="A160" s="13"/>
      <c r="B160" s="13"/>
      <c r="C160" s="14"/>
      <c r="D160" s="15"/>
      <c r="E160" s="13"/>
      <c r="F160" s="15"/>
      <c r="G160" s="13"/>
      <c r="H160" s="16"/>
      <c r="I160" s="13"/>
      <c r="J160" s="13"/>
      <c r="K160" s="17" t="str">
        <f aca="false">IF(OR(F160="",G160=""),"",EDATE(F160,G160)-1)</f>
        <v/>
      </c>
      <c r="L160" s="18" t="str">
        <f aca="false">IF(OR(E160="",G160=""),"",IFERROR(INDEX(Forfaits!$B$2:$B$50,MATCH(E160,Forfaits!$A$2:$A$50,0))*G160,""))</f>
        <v/>
      </c>
      <c r="M160" s="18" t="str">
        <f aca="false">IF(L160="","",MAX(0,L160-N(H160)))</f>
        <v/>
      </c>
      <c r="N160" s="19" t="str">
        <f aca="true">IF(K160="","",IF(K160&lt;TODAY(),"En retard",IF(K160-TODAY()&lt;=7,"Expire bientôt","Actif")))</f>
        <v/>
      </c>
    </row>
    <row r="161" customFormat="false" ht="15" hidden="false" customHeight="false" outlineLevel="0" collapsed="false">
      <c r="A161" s="13"/>
      <c r="B161" s="13"/>
      <c r="C161" s="14"/>
      <c r="D161" s="15"/>
      <c r="E161" s="13"/>
      <c r="F161" s="15"/>
      <c r="G161" s="13"/>
      <c r="H161" s="16"/>
      <c r="I161" s="13"/>
      <c r="J161" s="13"/>
      <c r="K161" s="17" t="str">
        <f aca="false">IF(OR(F161="",G161=""),"",EDATE(F161,G161)-1)</f>
        <v/>
      </c>
      <c r="L161" s="18" t="str">
        <f aca="false">IF(OR(E161="",G161=""),"",IFERROR(INDEX(Forfaits!$B$2:$B$50,MATCH(E161,Forfaits!$A$2:$A$50,0))*G161,""))</f>
        <v/>
      </c>
      <c r="M161" s="18" t="str">
        <f aca="false">IF(L161="","",MAX(0,L161-N(H161)))</f>
        <v/>
      </c>
      <c r="N161" s="19" t="str">
        <f aca="true">IF(K161="","",IF(K161&lt;TODAY(),"En retard",IF(K161-TODAY()&lt;=7,"Expire bientôt","Actif")))</f>
        <v/>
      </c>
    </row>
    <row r="162" customFormat="false" ht="15" hidden="false" customHeight="false" outlineLevel="0" collapsed="false">
      <c r="A162" s="13"/>
      <c r="B162" s="13"/>
      <c r="C162" s="14"/>
      <c r="D162" s="15"/>
      <c r="E162" s="13"/>
      <c r="F162" s="15"/>
      <c r="G162" s="13"/>
      <c r="H162" s="16"/>
      <c r="I162" s="13"/>
      <c r="J162" s="13"/>
      <c r="K162" s="17" t="str">
        <f aca="false">IF(OR(F162="",G162=""),"",EDATE(F162,G162)-1)</f>
        <v/>
      </c>
      <c r="L162" s="18" t="str">
        <f aca="false">IF(OR(E162="",G162=""),"",IFERROR(INDEX(Forfaits!$B$2:$B$50,MATCH(E162,Forfaits!$A$2:$A$50,0))*G162,""))</f>
        <v/>
      </c>
      <c r="M162" s="18" t="str">
        <f aca="false">IF(L162="","",MAX(0,L162-N(H162)))</f>
        <v/>
      </c>
      <c r="N162" s="19" t="str">
        <f aca="true">IF(K162="","",IF(K162&lt;TODAY(),"En retard",IF(K162-TODAY()&lt;=7,"Expire bientôt","Actif")))</f>
        <v/>
      </c>
    </row>
    <row r="163" customFormat="false" ht="15" hidden="false" customHeight="false" outlineLevel="0" collapsed="false">
      <c r="A163" s="13"/>
      <c r="B163" s="13"/>
      <c r="C163" s="14"/>
      <c r="D163" s="15"/>
      <c r="E163" s="13"/>
      <c r="F163" s="15"/>
      <c r="G163" s="13"/>
      <c r="H163" s="16"/>
      <c r="I163" s="13"/>
      <c r="J163" s="13"/>
      <c r="K163" s="17" t="str">
        <f aca="false">IF(OR(F163="",G163=""),"",EDATE(F163,G163)-1)</f>
        <v/>
      </c>
      <c r="L163" s="18" t="str">
        <f aca="false">IF(OR(E163="",G163=""),"",IFERROR(INDEX(Forfaits!$B$2:$B$50,MATCH(E163,Forfaits!$A$2:$A$50,0))*G163,""))</f>
        <v/>
      </c>
      <c r="M163" s="18" t="str">
        <f aca="false">IF(L163="","",MAX(0,L163-N(H163)))</f>
        <v/>
      </c>
      <c r="N163" s="19" t="str">
        <f aca="true">IF(K163="","",IF(K163&lt;TODAY(),"En retard",IF(K163-TODAY()&lt;=7,"Expire bientôt","Actif")))</f>
        <v/>
      </c>
    </row>
    <row r="164" customFormat="false" ht="15" hidden="false" customHeight="false" outlineLevel="0" collapsed="false">
      <c r="A164" s="13"/>
      <c r="B164" s="13"/>
      <c r="C164" s="14"/>
      <c r="D164" s="15"/>
      <c r="E164" s="13"/>
      <c r="F164" s="15"/>
      <c r="G164" s="13"/>
      <c r="H164" s="16"/>
      <c r="I164" s="13"/>
      <c r="J164" s="13"/>
      <c r="K164" s="17" t="str">
        <f aca="false">IF(OR(F164="",G164=""),"",EDATE(F164,G164)-1)</f>
        <v/>
      </c>
      <c r="L164" s="18" t="str">
        <f aca="false">IF(OR(E164="",G164=""),"",IFERROR(INDEX(Forfaits!$B$2:$B$50,MATCH(E164,Forfaits!$A$2:$A$50,0))*G164,""))</f>
        <v/>
      </c>
      <c r="M164" s="18" t="str">
        <f aca="false">IF(L164="","",MAX(0,L164-N(H164)))</f>
        <v/>
      </c>
      <c r="N164" s="19" t="str">
        <f aca="true">IF(K164="","",IF(K164&lt;TODAY(),"En retard",IF(K164-TODAY()&lt;=7,"Expire bientôt","Actif")))</f>
        <v/>
      </c>
    </row>
    <row r="165" customFormat="false" ht="15" hidden="false" customHeight="false" outlineLevel="0" collapsed="false">
      <c r="A165" s="13"/>
      <c r="B165" s="13"/>
      <c r="C165" s="14"/>
      <c r="D165" s="15"/>
      <c r="E165" s="13"/>
      <c r="F165" s="15"/>
      <c r="G165" s="13"/>
      <c r="H165" s="16"/>
      <c r="I165" s="13"/>
      <c r="J165" s="13"/>
      <c r="K165" s="17" t="str">
        <f aca="false">IF(OR(F165="",G165=""),"",EDATE(F165,G165)-1)</f>
        <v/>
      </c>
      <c r="L165" s="18" t="str">
        <f aca="false">IF(OR(E165="",G165=""),"",IFERROR(INDEX(Forfaits!$B$2:$B$50,MATCH(E165,Forfaits!$A$2:$A$50,0))*G165,""))</f>
        <v/>
      </c>
      <c r="M165" s="18" t="str">
        <f aca="false">IF(L165="","",MAX(0,L165-N(H165)))</f>
        <v/>
      </c>
      <c r="N165" s="19" t="str">
        <f aca="true">IF(K165="","",IF(K165&lt;TODAY(),"En retard",IF(K165-TODAY()&lt;=7,"Expire bientôt","Actif")))</f>
        <v/>
      </c>
    </row>
    <row r="166" customFormat="false" ht="15" hidden="false" customHeight="false" outlineLevel="0" collapsed="false">
      <c r="A166" s="13"/>
      <c r="B166" s="13"/>
      <c r="C166" s="14"/>
      <c r="D166" s="15"/>
      <c r="E166" s="13"/>
      <c r="F166" s="15"/>
      <c r="G166" s="13"/>
      <c r="H166" s="16"/>
      <c r="I166" s="13"/>
      <c r="J166" s="13"/>
      <c r="K166" s="17" t="str">
        <f aca="false">IF(OR(F166="",G166=""),"",EDATE(F166,G166)-1)</f>
        <v/>
      </c>
      <c r="L166" s="18" t="str">
        <f aca="false">IF(OR(E166="",G166=""),"",IFERROR(INDEX(Forfaits!$B$2:$B$50,MATCH(E166,Forfaits!$A$2:$A$50,0))*G166,""))</f>
        <v/>
      </c>
      <c r="M166" s="18" t="str">
        <f aca="false">IF(L166="","",MAX(0,L166-N(H166)))</f>
        <v/>
      </c>
      <c r="N166" s="19" t="str">
        <f aca="true">IF(K166="","",IF(K166&lt;TODAY(),"En retard",IF(K166-TODAY()&lt;=7,"Expire bientôt","Actif")))</f>
        <v/>
      </c>
    </row>
    <row r="167" customFormat="false" ht="15" hidden="false" customHeight="false" outlineLevel="0" collapsed="false">
      <c r="A167" s="13"/>
      <c r="B167" s="13"/>
      <c r="C167" s="14"/>
      <c r="D167" s="15"/>
      <c r="E167" s="13"/>
      <c r="F167" s="15"/>
      <c r="G167" s="13"/>
      <c r="H167" s="16"/>
      <c r="I167" s="13"/>
      <c r="J167" s="13"/>
      <c r="K167" s="17" t="str">
        <f aca="false">IF(OR(F167="",G167=""),"",EDATE(F167,G167)-1)</f>
        <v/>
      </c>
      <c r="L167" s="18" t="str">
        <f aca="false">IF(OR(E167="",G167=""),"",IFERROR(INDEX(Forfaits!$B$2:$B$50,MATCH(E167,Forfaits!$A$2:$A$50,0))*G167,""))</f>
        <v/>
      </c>
      <c r="M167" s="18" t="str">
        <f aca="false">IF(L167="","",MAX(0,L167-N(H167)))</f>
        <v/>
      </c>
      <c r="N167" s="19" t="str">
        <f aca="true">IF(K167="","",IF(K167&lt;TODAY(),"En retard",IF(K167-TODAY()&lt;=7,"Expire bientôt","Actif")))</f>
        <v/>
      </c>
    </row>
    <row r="168" customFormat="false" ht="15" hidden="false" customHeight="false" outlineLevel="0" collapsed="false">
      <c r="A168" s="13"/>
      <c r="B168" s="13"/>
      <c r="C168" s="14"/>
      <c r="D168" s="15"/>
      <c r="E168" s="13"/>
      <c r="F168" s="15"/>
      <c r="G168" s="13"/>
      <c r="H168" s="16"/>
      <c r="I168" s="13"/>
      <c r="J168" s="13"/>
      <c r="K168" s="17" t="str">
        <f aca="false">IF(OR(F168="",G168=""),"",EDATE(F168,G168)-1)</f>
        <v/>
      </c>
      <c r="L168" s="18" t="str">
        <f aca="false">IF(OR(E168="",G168=""),"",IFERROR(INDEX(Forfaits!$B$2:$B$50,MATCH(E168,Forfaits!$A$2:$A$50,0))*G168,""))</f>
        <v/>
      </c>
      <c r="M168" s="18" t="str">
        <f aca="false">IF(L168="","",MAX(0,L168-N(H168)))</f>
        <v/>
      </c>
      <c r="N168" s="19" t="str">
        <f aca="true">IF(K168="","",IF(K168&lt;TODAY(),"En retard",IF(K168-TODAY()&lt;=7,"Expire bientôt","Actif")))</f>
        <v/>
      </c>
    </row>
    <row r="169" customFormat="false" ht="15" hidden="false" customHeight="false" outlineLevel="0" collapsed="false">
      <c r="A169" s="13"/>
      <c r="B169" s="13"/>
      <c r="C169" s="14"/>
      <c r="D169" s="15"/>
      <c r="E169" s="13"/>
      <c r="F169" s="15"/>
      <c r="G169" s="13"/>
      <c r="H169" s="16"/>
      <c r="I169" s="13"/>
      <c r="J169" s="13"/>
      <c r="K169" s="17" t="str">
        <f aca="false">IF(OR(F169="",G169=""),"",EDATE(F169,G169)-1)</f>
        <v/>
      </c>
      <c r="L169" s="18" t="str">
        <f aca="false">IF(OR(E169="",G169=""),"",IFERROR(INDEX(Forfaits!$B$2:$B$50,MATCH(E169,Forfaits!$A$2:$A$50,0))*G169,""))</f>
        <v/>
      </c>
      <c r="M169" s="18" t="str">
        <f aca="false">IF(L169="","",MAX(0,L169-N(H169)))</f>
        <v/>
      </c>
      <c r="N169" s="19" t="str">
        <f aca="true">IF(K169="","",IF(K169&lt;TODAY(),"En retard",IF(K169-TODAY()&lt;=7,"Expire bientôt","Actif")))</f>
        <v/>
      </c>
    </row>
    <row r="170" customFormat="false" ht="15" hidden="false" customHeight="false" outlineLevel="0" collapsed="false">
      <c r="A170" s="13"/>
      <c r="B170" s="13"/>
      <c r="C170" s="14"/>
      <c r="D170" s="15"/>
      <c r="E170" s="13"/>
      <c r="F170" s="15"/>
      <c r="G170" s="13"/>
      <c r="H170" s="16"/>
      <c r="I170" s="13"/>
      <c r="J170" s="13"/>
      <c r="K170" s="17" t="str">
        <f aca="false">IF(OR(F170="",G170=""),"",EDATE(F170,G170)-1)</f>
        <v/>
      </c>
      <c r="L170" s="18" t="str">
        <f aca="false">IF(OR(E170="",G170=""),"",IFERROR(INDEX(Forfaits!$B$2:$B$50,MATCH(E170,Forfaits!$A$2:$A$50,0))*G170,""))</f>
        <v/>
      </c>
      <c r="M170" s="18" t="str">
        <f aca="false">IF(L170="","",MAX(0,L170-N(H170)))</f>
        <v/>
      </c>
      <c r="N170" s="19" t="str">
        <f aca="true">IF(K170="","",IF(K170&lt;TODAY(),"En retard",IF(K170-TODAY()&lt;=7,"Expire bientôt","Actif")))</f>
        <v/>
      </c>
    </row>
    <row r="171" customFormat="false" ht="15" hidden="false" customHeight="false" outlineLevel="0" collapsed="false">
      <c r="A171" s="13"/>
      <c r="B171" s="13"/>
      <c r="C171" s="14"/>
      <c r="D171" s="15"/>
      <c r="E171" s="13"/>
      <c r="F171" s="15"/>
      <c r="G171" s="13"/>
      <c r="H171" s="16"/>
      <c r="I171" s="13"/>
      <c r="J171" s="13"/>
      <c r="K171" s="17" t="str">
        <f aca="false">IF(OR(F171="",G171=""),"",EDATE(F171,G171)-1)</f>
        <v/>
      </c>
      <c r="L171" s="18" t="str">
        <f aca="false">IF(OR(E171="",G171=""),"",IFERROR(INDEX(Forfaits!$B$2:$B$50,MATCH(E171,Forfaits!$A$2:$A$50,0))*G171,""))</f>
        <v/>
      </c>
      <c r="M171" s="18" t="str">
        <f aca="false">IF(L171="","",MAX(0,L171-N(H171)))</f>
        <v/>
      </c>
      <c r="N171" s="19" t="str">
        <f aca="true">IF(K171="","",IF(K171&lt;TODAY(),"En retard",IF(K171-TODAY()&lt;=7,"Expire bientôt","Actif")))</f>
        <v/>
      </c>
    </row>
    <row r="172" customFormat="false" ht="15" hidden="false" customHeight="false" outlineLevel="0" collapsed="false">
      <c r="A172" s="13"/>
      <c r="B172" s="13"/>
      <c r="C172" s="14"/>
      <c r="D172" s="15"/>
      <c r="E172" s="13"/>
      <c r="F172" s="15"/>
      <c r="G172" s="13"/>
      <c r="H172" s="16"/>
      <c r="I172" s="13"/>
      <c r="J172" s="13"/>
      <c r="K172" s="17" t="str">
        <f aca="false">IF(OR(F172="",G172=""),"",EDATE(F172,G172)-1)</f>
        <v/>
      </c>
      <c r="L172" s="18" t="str">
        <f aca="false">IF(OR(E172="",G172=""),"",IFERROR(INDEX(Forfaits!$B$2:$B$50,MATCH(E172,Forfaits!$A$2:$A$50,0))*G172,""))</f>
        <v/>
      </c>
      <c r="M172" s="18" t="str">
        <f aca="false">IF(L172="","",MAX(0,L172-N(H172)))</f>
        <v/>
      </c>
      <c r="N172" s="19" t="str">
        <f aca="true">IF(K172="","",IF(K172&lt;TODAY(),"En retard",IF(K172-TODAY()&lt;=7,"Expire bientôt","Actif")))</f>
        <v/>
      </c>
    </row>
    <row r="173" customFormat="false" ht="15" hidden="false" customHeight="false" outlineLevel="0" collapsed="false">
      <c r="A173" s="13"/>
      <c r="B173" s="13"/>
      <c r="C173" s="14"/>
      <c r="D173" s="15"/>
      <c r="E173" s="13"/>
      <c r="F173" s="15"/>
      <c r="G173" s="13"/>
      <c r="H173" s="16"/>
      <c r="I173" s="13"/>
      <c r="J173" s="13"/>
      <c r="K173" s="17" t="str">
        <f aca="false">IF(OR(F173="",G173=""),"",EDATE(F173,G173)-1)</f>
        <v/>
      </c>
      <c r="L173" s="18" t="str">
        <f aca="false">IF(OR(E173="",G173=""),"",IFERROR(INDEX(Forfaits!$B$2:$B$50,MATCH(E173,Forfaits!$A$2:$A$50,0))*G173,""))</f>
        <v/>
      </c>
      <c r="M173" s="18" t="str">
        <f aca="false">IF(L173="","",MAX(0,L173-N(H173)))</f>
        <v/>
      </c>
      <c r="N173" s="19" t="str">
        <f aca="true">IF(K173="","",IF(K173&lt;TODAY(),"En retard",IF(K173-TODAY()&lt;=7,"Expire bientôt","Actif")))</f>
        <v/>
      </c>
    </row>
    <row r="174" customFormat="false" ht="15" hidden="false" customHeight="false" outlineLevel="0" collapsed="false">
      <c r="A174" s="13"/>
      <c r="B174" s="13"/>
      <c r="C174" s="14"/>
      <c r="D174" s="15"/>
      <c r="E174" s="13"/>
      <c r="F174" s="15"/>
      <c r="G174" s="13"/>
      <c r="H174" s="16"/>
      <c r="I174" s="13"/>
      <c r="J174" s="13"/>
      <c r="K174" s="17" t="str">
        <f aca="false">IF(OR(F174="",G174=""),"",EDATE(F174,G174)-1)</f>
        <v/>
      </c>
      <c r="L174" s="18" t="str">
        <f aca="false">IF(OR(E174="",G174=""),"",IFERROR(INDEX(Forfaits!$B$2:$B$50,MATCH(E174,Forfaits!$A$2:$A$50,0))*G174,""))</f>
        <v/>
      </c>
      <c r="M174" s="18" t="str">
        <f aca="false">IF(L174="","",MAX(0,L174-N(H174)))</f>
        <v/>
      </c>
      <c r="N174" s="19" t="str">
        <f aca="true">IF(K174="","",IF(K174&lt;TODAY(),"En retard",IF(K174-TODAY()&lt;=7,"Expire bientôt","Actif")))</f>
        <v/>
      </c>
    </row>
    <row r="175" customFormat="false" ht="15" hidden="false" customHeight="false" outlineLevel="0" collapsed="false">
      <c r="A175" s="13"/>
      <c r="B175" s="13"/>
      <c r="C175" s="14"/>
      <c r="D175" s="15"/>
      <c r="E175" s="13"/>
      <c r="F175" s="15"/>
      <c r="G175" s="13"/>
      <c r="H175" s="16"/>
      <c r="I175" s="13"/>
      <c r="J175" s="13"/>
      <c r="K175" s="17" t="str">
        <f aca="false">IF(OR(F175="",G175=""),"",EDATE(F175,G175)-1)</f>
        <v/>
      </c>
      <c r="L175" s="18" t="str">
        <f aca="false">IF(OR(E175="",G175=""),"",IFERROR(INDEX(Forfaits!$B$2:$B$50,MATCH(E175,Forfaits!$A$2:$A$50,0))*G175,""))</f>
        <v/>
      </c>
      <c r="M175" s="18" t="str">
        <f aca="false">IF(L175="","",MAX(0,L175-N(H175)))</f>
        <v/>
      </c>
      <c r="N175" s="19" t="str">
        <f aca="true">IF(K175="","",IF(K175&lt;TODAY(),"En retard",IF(K175-TODAY()&lt;=7,"Expire bientôt","Actif")))</f>
        <v/>
      </c>
    </row>
    <row r="176" customFormat="false" ht="15" hidden="false" customHeight="false" outlineLevel="0" collapsed="false">
      <c r="A176" s="13"/>
      <c r="B176" s="13"/>
      <c r="C176" s="14"/>
      <c r="D176" s="15"/>
      <c r="E176" s="13"/>
      <c r="F176" s="15"/>
      <c r="G176" s="13"/>
      <c r="H176" s="16"/>
      <c r="I176" s="13"/>
      <c r="J176" s="13"/>
      <c r="K176" s="17" t="str">
        <f aca="false">IF(OR(F176="",G176=""),"",EDATE(F176,G176)-1)</f>
        <v/>
      </c>
      <c r="L176" s="18" t="str">
        <f aca="false">IF(OR(E176="",G176=""),"",IFERROR(INDEX(Forfaits!$B$2:$B$50,MATCH(E176,Forfaits!$A$2:$A$50,0))*G176,""))</f>
        <v/>
      </c>
      <c r="M176" s="18" t="str">
        <f aca="false">IF(L176="","",MAX(0,L176-N(H176)))</f>
        <v/>
      </c>
      <c r="N176" s="19" t="str">
        <f aca="true">IF(K176="","",IF(K176&lt;TODAY(),"En retard",IF(K176-TODAY()&lt;=7,"Expire bientôt","Actif")))</f>
        <v/>
      </c>
    </row>
    <row r="177" customFormat="false" ht="15" hidden="false" customHeight="false" outlineLevel="0" collapsed="false">
      <c r="A177" s="13"/>
      <c r="B177" s="13"/>
      <c r="C177" s="14"/>
      <c r="D177" s="15"/>
      <c r="E177" s="13"/>
      <c r="F177" s="15"/>
      <c r="G177" s="13"/>
      <c r="H177" s="16"/>
      <c r="I177" s="13"/>
      <c r="J177" s="13"/>
      <c r="K177" s="17" t="str">
        <f aca="false">IF(OR(F177="",G177=""),"",EDATE(F177,G177)-1)</f>
        <v/>
      </c>
      <c r="L177" s="18" t="str">
        <f aca="false">IF(OR(E177="",G177=""),"",IFERROR(INDEX(Forfaits!$B$2:$B$50,MATCH(E177,Forfaits!$A$2:$A$50,0))*G177,""))</f>
        <v/>
      </c>
      <c r="M177" s="18" t="str">
        <f aca="false">IF(L177="","",MAX(0,L177-N(H177)))</f>
        <v/>
      </c>
      <c r="N177" s="19" t="str">
        <f aca="true">IF(K177="","",IF(K177&lt;TODAY(),"En retard",IF(K177-TODAY()&lt;=7,"Expire bientôt","Actif")))</f>
        <v/>
      </c>
    </row>
    <row r="178" customFormat="false" ht="15" hidden="false" customHeight="false" outlineLevel="0" collapsed="false">
      <c r="A178" s="13"/>
      <c r="B178" s="13"/>
      <c r="C178" s="14"/>
      <c r="D178" s="15"/>
      <c r="E178" s="13"/>
      <c r="F178" s="15"/>
      <c r="G178" s="13"/>
      <c r="H178" s="16"/>
      <c r="I178" s="13"/>
      <c r="J178" s="13"/>
      <c r="K178" s="17" t="str">
        <f aca="false">IF(OR(F178="",G178=""),"",EDATE(F178,G178)-1)</f>
        <v/>
      </c>
      <c r="L178" s="18" t="str">
        <f aca="false">IF(OR(E178="",G178=""),"",IFERROR(INDEX(Forfaits!$B$2:$B$50,MATCH(E178,Forfaits!$A$2:$A$50,0))*G178,""))</f>
        <v/>
      </c>
      <c r="M178" s="18" t="str">
        <f aca="false">IF(L178="","",MAX(0,L178-N(H178)))</f>
        <v/>
      </c>
      <c r="N178" s="19" t="str">
        <f aca="true">IF(K178="","",IF(K178&lt;TODAY(),"En retard",IF(K178-TODAY()&lt;=7,"Expire bientôt","Actif")))</f>
        <v/>
      </c>
    </row>
    <row r="179" customFormat="false" ht="15" hidden="false" customHeight="false" outlineLevel="0" collapsed="false">
      <c r="A179" s="13"/>
      <c r="B179" s="13"/>
      <c r="C179" s="14"/>
      <c r="D179" s="15"/>
      <c r="E179" s="13"/>
      <c r="F179" s="15"/>
      <c r="G179" s="13"/>
      <c r="H179" s="16"/>
      <c r="I179" s="13"/>
      <c r="J179" s="13"/>
      <c r="K179" s="17" t="str">
        <f aca="false">IF(OR(F179="",G179=""),"",EDATE(F179,G179)-1)</f>
        <v/>
      </c>
      <c r="L179" s="18" t="str">
        <f aca="false">IF(OR(E179="",G179=""),"",IFERROR(INDEX(Forfaits!$B$2:$B$50,MATCH(E179,Forfaits!$A$2:$A$50,0))*G179,""))</f>
        <v/>
      </c>
      <c r="M179" s="18" t="str">
        <f aca="false">IF(L179="","",MAX(0,L179-N(H179)))</f>
        <v/>
      </c>
      <c r="N179" s="19" t="str">
        <f aca="true">IF(K179="","",IF(K179&lt;TODAY(),"En retard",IF(K179-TODAY()&lt;=7,"Expire bientôt","Actif")))</f>
        <v/>
      </c>
    </row>
    <row r="180" customFormat="false" ht="15" hidden="false" customHeight="false" outlineLevel="0" collapsed="false">
      <c r="A180" s="13"/>
      <c r="B180" s="13"/>
      <c r="C180" s="14"/>
      <c r="D180" s="15"/>
      <c r="E180" s="13"/>
      <c r="F180" s="15"/>
      <c r="G180" s="13"/>
      <c r="H180" s="16"/>
      <c r="I180" s="13"/>
      <c r="J180" s="13"/>
      <c r="K180" s="17" t="str">
        <f aca="false">IF(OR(F180="",G180=""),"",EDATE(F180,G180)-1)</f>
        <v/>
      </c>
      <c r="L180" s="18" t="str">
        <f aca="false">IF(OR(E180="",G180=""),"",IFERROR(INDEX(Forfaits!$B$2:$B$50,MATCH(E180,Forfaits!$A$2:$A$50,0))*G180,""))</f>
        <v/>
      </c>
      <c r="M180" s="18" t="str">
        <f aca="false">IF(L180="","",MAX(0,L180-N(H180)))</f>
        <v/>
      </c>
      <c r="N180" s="19" t="str">
        <f aca="true">IF(K180="","",IF(K180&lt;TODAY(),"En retard",IF(K180-TODAY()&lt;=7,"Expire bientôt","Actif")))</f>
        <v/>
      </c>
    </row>
    <row r="181" customFormat="false" ht="15" hidden="false" customHeight="false" outlineLevel="0" collapsed="false">
      <c r="A181" s="13"/>
      <c r="B181" s="13"/>
      <c r="C181" s="14"/>
      <c r="D181" s="15"/>
      <c r="E181" s="13"/>
      <c r="F181" s="15"/>
      <c r="G181" s="13"/>
      <c r="H181" s="16"/>
      <c r="I181" s="13"/>
      <c r="J181" s="13"/>
      <c r="K181" s="17" t="str">
        <f aca="false">IF(OR(F181="",G181=""),"",EDATE(F181,G181)-1)</f>
        <v/>
      </c>
      <c r="L181" s="18" t="str">
        <f aca="false">IF(OR(E181="",G181=""),"",IFERROR(INDEX(Forfaits!$B$2:$B$50,MATCH(E181,Forfaits!$A$2:$A$50,0))*G181,""))</f>
        <v/>
      </c>
      <c r="M181" s="18" t="str">
        <f aca="false">IF(L181="","",MAX(0,L181-N(H181)))</f>
        <v/>
      </c>
      <c r="N181" s="19" t="str">
        <f aca="true">IF(K181="","",IF(K181&lt;TODAY(),"En retard",IF(K181-TODAY()&lt;=7,"Expire bientôt","Actif")))</f>
        <v/>
      </c>
    </row>
    <row r="182" customFormat="false" ht="15" hidden="false" customHeight="false" outlineLevel="0" collapsed="false">
      <c r="A182" s="13"/>
      <c r="B182" s="13"/>
      <c r="C182" s="14"/>
      <c r="D182" s="15"/>
      <c r="E182" s="13"/>
      <c r="F182" s="15"/>
      <c r="G182" s="13"/>
      <c r="H182" s="16"/>
      <c r="I182" s="13"/>
      <c r="J182" s="13"/>
      <c r="K182" s="17" t="str">
        <f aca="false">IF(OR(F182="",G182=""),"",EDATE(F182,G182)-1)</f>
        <v/>
      </c>
      <c r="L182" s="18" t="str">
        <f aca="false">IF(OR(E182="",G182=""),"",IFERROR(INDEX(Forfaits!$B$2:$B$50,MATCH(E182,Forfaits!$A$2:$A$50,0))*G182,""))</f>
        <v/>
      </c>
      <c r="M182" s="18" t="str">
        <f aca="false">IF(L182="","",MAX(0,L182-N(H182)))</f>
        <v/>
      </c>
      <c r="N182" s="19" t="str">
        <f aca="true">IF(K182="","",IF(K182&lt;TODAY(),"En retard",IF(K182-TODAY()&lt;=7,"Expire bientôt","Actif")))</f>
        <v/>
      </c>
    </row>
    <row r="183" customFormat="false" ht="15" hidden="false" customHeight="false" outlineLevel="0" collapsed="false">
      <c r="A183" s="13"/>
      <c r="B183" s="13"/>
      <c r="C183" s="14"/>
      <c r="D183" s="15"/>
      <c r="E183" s="13"/>
      <c r="F183" s="15"/>
      <c r="G183" s="13"/>
      <c r="H183" s="16"/>
      <c r="I183" s="13"/>
      <c r="J183" s="13"/>
      <c r="K183" s="17" t="str">
        <f aca="false">IF(OR(F183="",G183=""),"",EDATE(F183,G183)-1)</f>
        <v/>
      </c>
      <c r="L183" s="18" t="str">
        <f aca="false">IF(OR(E183="",G183=""),"",IFERROR(INDEX(Forfaits!$B$2:$B$50,MATCH(E183,Forfaits!$A$2:$A$50,0))*G183,""))</f>
        <v/>
      </c>
      <c r="M183" s="18" t="str">
        <f aca="false">IF(L183="","",MAX(0,L183-N(H183)))</f>
        <v/>
      </c>
      <c r="N183" s="19" t="str">
        <f aca="true">IF(K183="","",IF(K183&lt;TODAY(),"En retard",IF(K183-TODAY()&lt;=7,"Expire bientôt","Actif")))</f>
        <v/>
      </c>
    </row>
    <row r="184" customFormat="false" ht="15" hidden="false" customHeight="false" outlineLevel="0" collapsed="false">
      <c r="A184" s="13"/>
      <c r="B184" s="13"/>
      <c r="C184" s="14"/>
      <c r="D184" s="15"/>
      <c r="E184" s="13"/>
      <c r="F184" s="15"/>
      <c r="G184" s="13"/>
      <c r="H184" s="16"/>
      <c r="I184" s="13"/>
      <c r="J184" s="13"/>
      <c r="K184" s="17" t="str">
        <f aca="false">IF(OR(F184="",G184=""),"",EDATE(F184,G184)-1)</f>
        <v/>
      </c>
      <c r="L184" s="18" t="str">
        <f aca="false">IF(OR(E184="",G184=""),"",IFERROR(INDEX(Forfaits!$B$2:$B$50,MATCH(E184,Forfaits!$A$2:$A$50,0))*G184,""))</f>
        <v/>
      </c>
      <c r="M184" s="18" t="str">
        <f aca="false">IF(L184="","",MAX(0,L184-N(H184)))</f>
        <v/>
      </c>
      <c r="N184" s="19" t="str">
        <f aca="true">IF(K184="","",IF(K184&lt;TODAY(),"En retard",IF(K184-TODAY()&lt;=7,"Expire bientôt","Actif")))</f>
        <v/>
      </c>
    </row>
    <row r="185" customFormat="false" ht="15" hidden="false" customHeight="false" outlineLevel="0" collapsed="false">
      <c r="A185" s="13"/>
      <c r="B185" s="13"/>
      <c r="C185" s="14"/>
      <c r="D185" s="15"/>
      <c r="E185" s="13"/>
      <c r="F185" s="15"/>
      <c r="G185" s="13"/>
      <c r="H185" s="16"/>
      <c r="I185" s="13"/>
      <c r="J185" s="13"/>
      <c r="K185" s="17" t="str">
        <f aca="false">IF(OR(F185="",G185=""),"",EDATE(F185,G185)-1)</f>
        <v/>
      </c>
      <c r="L185" s="18" t="str">
        <f aca="false">IF(OR(E185="",G185=""),"",IFERROR(INDEX(Forfaits!$B$2:$B$50,MATCH(E185,Forfaits!$A$2:$A$50,0))*G185,""))</f>
        <v/>
      </c>
      <c r="M185" s="18" t="str">
        <f aca="false">IF(L185="","",MAX(0,L185-N(H185)))</f>
        <v/>
      </c>
      <c r="N185" s="19" t="str">
        <f aca="true">IF(K185="","",IF(K185&lt;TODAY(),"En retard",IF(K185-TODAY()&lt;=7,"Expire bientôt","Actif")))</f>
        <v/>
      </c>
    </row>
    <row r="186" customFormat="false" ht="15" hidden="false" customHeight="false" outlineLevel="0" collapsed="false">
      <c r="A186" s="13"/>
      <c r="B186" s="13"/>
      <c r="C186" s="14"/>
      <c r="D186" s="15"/>
      <c r="E186" s="13"/>
      <c r="F186" s="15"/>
      <c r="G186" s="13"/>
      <c r="H186" s="16"/>
      <c r="I186" s="13"/>
      <c r="J186" s="13"/>
      <c r="K186" s="17" t="str">
        <f aca="false">IF(OR(F186="",G186=""),"",EDATE(F186,G186)-1)</f>
        <v/>
      </c>
      <c r="L186" s="18" t="str">
        <f aca="false">IF(OR(E186="",G186=""),"",IFERROR(INDEX(Forfaits!$B$2:$B$50,MATCH(E186,Forfaits!$A$2:$A$50,0))*G186,""))</f>
        <v/>
      </c>
      <c r="M186" s="18" t="str">
        <f aca="false">IF(L186="","",MAX(0,L186-N(H186)))</f>
        <v/>
      </c>
      <c r="N186" s="19" t="str">
        <f aca="true">IF(K186="","",IF(K186&lt;TODAY(),"En retard",IF(K186-TODAY()&lt;=7,"Expire bientôt","Actif")))</f>
        <v/>
      </c>
    </row>
    <row r="187" customFormat="false" ht="15" hidden="false" customHeight="false" outlineLevel="0" collapsed="false">
      <c r="A187" s="13"/>
      <c r="B187" s="13"/>
      <c r="C187" s="14"/>
      <c r="D187" s="15"/>
      <c r="E187" s="13"/>
      <c r="F187" s="15"/>
      <c r="G187" s="13"/>
      <c r="H187" s="16"/>
      <c r="I187" s="13"/>
      <c r="J187" s="13"/>
      <c r="K187" s="17" t="str">
        <f aca="false">IF(OR(F187="",G187=""),"",EDATE(F187,G187)-1)</f>
        <v/>
      </c>
      <c r="L187" s="18" t="str">
        <f aca="false">IF(OR(E187="",G187=""),"",IFERROR(INDEX(Forfaits!$B$2:$B$50,MATCH(E187,Forfaits!$A$2:$A$50,0))*G187,""))</f>
        <v/>
      </c>
      <c r="M187" s="18" t="str">
        <f aca="false">IF(L187="","",MAX(0,L187-N(H187)))</f>
        <v/>
      </c>
      <c r="N187" s="19" t="str">
        <f aca="true">IF(K187="","",IF(K187&lt;TODAY(),"En retard",IF(K187-TODAY()&lt;=7,"Expire bientôt","Actif")))</f>
        <v/>
      </c>
    </row>
    <row r="188" customFormat="false" ht="15" hidden="false" customHeight="false" outlineLevel="0" collapsed="false">
      <c r="A188" s="13"/>
      <c r="B188" s="13"/>
      <c r="C188" s="14"/>
      <c r="D188" s="15"/>
      <c r="E188" s="13"/>
      <c r="F188" s="15"/>
      <c r="G188" s="13"/>
      <c r="H188" s="16"/>
      <c r="I188" s="13"/>
      <c r="J188" s="13"/>
      <c r="K188" s="17" t="str">
        <f aca="false">IF(OR(F188="",G188=""),"",EDATE(F188,G188)-1)</f>
        <v/>
      </c>
      <c r="L188" s="18" t="str">
        <f aca="false">IF(OR(E188="",G188=""),"",IFERROR(INDEX(Forfaits!$B$2:$B$50,MATCH(E188,Forfaits!$A$2:$A$50,0))*G188,""))</f>
        <v/>
      </c>
      <c r="M188" s="18" t="str">
        <f aca="false">IF(L188="","",MAX(0,L188-N(H188)))</f>
        <v/>
      </c>
      <c r="N188" s="19" t="str">
        <f aca="true">IF(K188="","",IF(K188&lt;TODAY(),"En retard",IF(K188-TODAY()&lt;=7,"Expire bientôt","Actif")))</f>
        <v/>
      </c>
    </row>
    <row r="189" customFormat="false" ht="15" hidden="false" customHeight="false" outlineLevel="0" collapsed="false">
      <c r="A189" s="13"/>
      <c r="B189" s="13"/>
      <c r="C189" s="14"/>
      <c r="D189" s="15"/>
      <c r="E189" s="13"/>
      <c r="F189" s="15"/>
      <c r="G189" s="13"/>
      <c r="H189" s="16"/>
      <c r="I189" s="13"/>
      <c r="J189" s="13"/>
      <c r="K189" s="17" t="str">
        <f aca="false">IF(OR(F189="",G189=""),"",EDATE(F189,G189)-1)</f>
        <v/>
      </c>
      <c r="L189" s="18" t="str">
        <f aca="false">IF(OR(E189="",G189=""),"",IFERROR(INDEX(Forfaits!$B$2:$B$50,MATCH(E189,Forfaits!$A$2:$A$50,0))*G189,""))</f>
        <v/>
      </c>
      <c r="M189" s="18" t="str">
        <f aca="false">IF(L189="","",MAX(0,L189-N(H189)))</f>
        <v/>
      </c>
      <c r="N189" s="19" t="str">
        <f aca="true">IF(K189="","",IF(K189&lt;TODAY(),"En retard",IF(K189-TODAY()&lt;=7,"Expire bientôt","Actif")))</f>
        <v/>
      </c>
    </row>
    <row r="190" customFormat="false" ht="15" hidden="false" customHeight="false" outlineLevel="0" collapsed="false">
      <c r="A190" s="13"/>
      <c r="B190" s="13"/>
      <c r="C190" s="14"/>
      <c r="D190" s="15"/>
      <c r="E190" s="13"/>
      <c r="F190" s="15"/>
      <c r="G190" s="13"/>
      <c r="H190" s="16"/>
      <c r="I190" s="13"/>
      <c r="J190" s="13"/>
      <c r="K190" s="17" t="str">
        <f aca="false">IF(OR(F190="",G190=""),"",EDATE(F190,G190)-1)</f>
        <v/>
      </c>
      <c r="L190" s="18" t="str">
        <f aca="false">IF(OR(E190="",G190=""),"",IFERROR(INDEX(Forfaits!$B$2:$B$50,MATCH(E190,Forfaits!$A$2:$A$50,0))*G190,""))</f>
        <v/>
      </c>
      <c r="M190" s="18" t="str">
        <f aca="false">IF(L190="","",MAX(0,L190-N(H190)))</f>
        <v/>
      </c>
      <c r="N190" s="19" t="str">
        <f aca="true">IF(K190="","",IF(K190&lt;TODAY(),"En retard",IF(K190-TODAY()&lt;=7,"Expire bientôt","Actif")))</f>
        <v/>
      </c>
    </row>
    <row r="191" customFormat="false" ht="15" hidden="false" customHeight="false" outlineLevel="0" collapsed="false">
      <c r="A191" s="13"/>
      <c r="B191" s="13"/>
      <c r="C191" s="14"/>
      <c r="D191" s="15"/>
      <c r="E191" s="13"/>
      <c r="F191" s="15"/>
      <c r="G191" s="13"/>
      <c r="H191" s="16"/>
      <c r="I191" s="13"/>
      <c r="J191" s="13"/>
      <c r="K191" s="17" t="str">
        <f aca="false">IF(OR(F191="",G191=""),"",EDATE(F191,G191)-1)</f>
        <v/>
      </c>
      <c r="L191" s="18" t="str">
        <f aca="false">IF(OR(E191="",G191=""),"",IFERROR(INDEX(Forfaits!$B$2:$B$50,MATCH(E191,Forfaits!$A$2:$A$50,0))*G191,""))</f>
        <v/>
      </c>
      <c r="M191" s="18" t="str">
        <f aca="false">IF(L191="","",MAX(0,L191-N(H191)))</f>
        <v/>
      </c>
      <c r="N191" s="19" t="str">
        <f aca="true">IF(K191="","",IF(K191&lt;TODAY(),"En retard",IF(K191-TODAY()&lt;=7,"Expire bientôt","Actif")))</f>
        <v/>
      </c>
    </row>
    <row r="192" customFormat="false" ht="15" hidden="false" customHeight="false" outlineLevel="0" collapsed="false">
      <c r="A192" s="13"/>
      <c r="B192" s="13"/>
      <c r="C192" s="14"/>
      <c r="D192" s="15"/>
      <c r="E192" s="13"/>
      <c r="F192" s="15"/>
      <c r="G192" s="13"/>
      <c r="H192" s="16"/>
      <c r="I192" s="13"/>
      <c r="J192" s="13"/>
      <c r="K192" s="17" t="str">
        <f aca="false">IF(OR(F192="",G192=""),"",EDATE(F192,G192)-1)</f>
        <v/>
      </c>
      <c r="L192" s="18" t="str">
        <f aca="false">IF(OR(E192="",G192=""),"",IFERROR(INDEX(Forfaits!$B$2:$B$50,MATCH(E192,Forfaits!$A$2:$A$50,0))*G192,""))</f>
        <v/>
      </c>
      <c r="M192" s="18" t="str">
        <f aca="false">IF(L192="","",MAX(0,L192-N(H192)))</f>
        <v/>
      </c>
      <c r="N192" s="19" t="str">
        <f aca="true">IF(K192="","",IF(K192&lt;TODAY(),"En retard",IF(K192-TODAY()&lt;=7,"Expire bientôt","Actif")))</f>
        <v/>
      </c>
    </row>
    <row r="193" customFormat="false" ht="15" hidden="false" customHeight="false" outlineLevel="0" collapsed="false">
      <c r="A193" s="13"/>
      <c r="B193" s="13"/>
      <c r="C193" s="14"/>
      <c r="D193" s="15"/>
      <c r="E193" s="13"/>
      <c r="F193" s="15"/>
      <c r="G193" s="13"/>
      <c r="H193" s="16"/>
      <c r="I193" s="13"/>
      <c r="J193" s="13"/>
      <c r="K193" s="17" t="str">
        <f aca="false">IF(OR(F193="",G193=""),"",EDATE(F193,G193)-1)</f>
        <v/>
      </c>
      <c r="L193" s="18" t="str">
        <f aca="false">IF(OR(E193="",G193=""),"",IFERROR(INDEX(Forfaits!$B$2:$B$50,MATCH(E193,Forfaits!$A$2:$A$50,0))*G193,""))</f>
        <v/>
      </c>
      <c r="M193" s="18" t="str">
        <f aca="false">IF(L193="","",MAX(0,L193-N(H193)))</f>
        <v/>
      </c>
      <c r="N193" s="19" t="str">
        <f aca="true">IF(K193="","",IF(K193&lt;TODAY(),"En retard",IF(K193-TODAY()&lt;=7,"Expire bientôt","Actif")))</f>
        <v/>
      </c>
    </row>
    <row r="194" customFormat="false" ht="15" hidden="false" customHeight="false" outlineLevel="0" collapsed="false">
      <c r="A194" s="13"/>
      <c r="B194" s="13"/>
      <c r="C194" s="14"/>
      <c r="D194" s="15"/>
      <c r="E194" s="13"/>
      <c r="F194" s="15"/>
      <c r="G194" s="13"/>
      <c r="H194" s="16"/>
      <c r="I194" s="13"/>
      <c r="J194" s="13"/>
      <c r="K194" s="17" t="str">
        <f aca="false">IF(OR(F194="",G194=""),"",EDATE(F194,G194)-1)</f>
        <v/>
      </c>
      <c r="L194" s="18" t="str">
        <f aca="false">IF(OR(E194="",G194=""),"",IFERROR(INDEX(Forfaits!$B$2:$B$50,MATCH(E194,Forfaits!$A$2:$A$50,0))*G194,""))</f>
        <v/>
      </c>
      <c r="M194" s="18" t="str">
        <f aca="false">IF(L194="","",MAX(0,L194-N(H194)))</f>
        <v/>
      </c>
      <c r="N194" s="19" t="str">
        <f aca="true">IF(K194="","",IF(K194&lt;TODAY(),"En retard",IF(K194-TODAY()&lt;=7,"Expire bientôt","Actif")))</f>
        <v/>
      </c>
    </row>
    <row r="195" customFormat="false" ht="15" hidden="false" customHeight="false" outlineLevel="0" collapsed="false">
      <c r="A195" s="13"/>
      <c r="B195" s="13"/>
      <c r="C195" s="14"/>
      <c r="D195" s="15"/>
      <c r="E195" s="13"/>
      <c r="F195" s="15"/>
      <c r="G195" s="13"/>
      <c r="H195" s="16"/>
      <c r="I195" s="13"/>
      <c r="J195" s="13"/>
      <c r="K195" s="17" t="str">
        <f aca="false">IF(OR(F195="",G195=""),"",EDATE(F195,G195)-1)</f>
        <v/>
      </c>
      <c r="L195" s="18" t="str">
        <f aca="false">IF(OR(E195="",G195=""),"",IFERROR(INDEX(Forfaits!$B$2:$B$50,MATCH(E195,Forfaits!$A$2:$A$50,0))*G195,""))</f>
        <v/>
      </c>
      <c r="M195" s="18" t="str">
        <f aca="false">IF(L195="","",MAX(0,L195-N(H195)))</f>
        <v/>
      </c>
      <c r="N195" s="19" t="str">
        <f aca="true">IF(K195="","",IF(K195&lt;TODAY(),"En retard",IF(K195-TODAY()&lt;=7,"Expire bientôt","Actif")))</f>
        <v/>
      </c>
    </row>
    <row r="196" customFormat="false" ht="15" hidden="false" customHeight="false" outlineLevel="0" collapsed="false">
      <c r="A196" s="13"/>
      <c r="B196" s="13"/>
      <c r="C196" s="14"/>
      <c r="D196" s="15"/>
      <c r="E196" s="13"/>
      <c r="F196" s="15"/>
      <c r="G196" s="13"/>
      <c r="H196" s="16"/>
      <c r="I196" s="13"/>
      <c r="J196" s="13"/>
      <c r="K196" s="17" t="str">
        <f aca="false">IF(OR(F196="",G196=""),"",EDATE(F196,G196)-1)</f>
        <v/>
      </c>
      <c r="L196" s="18" t="str">
        <f aca="false">IF(OR(E196="",G196=""),"",IFERROR(INDEX(Forfaits!$B$2:$B$50,MATCH(E196,Forfaits!$A$2:$A$50,0))*G196,""))</f>
        <v/>
      </c>
      <c r="M196" s="18" t="str">
        <f aca="false">IF(L196="","",MAX(0,L196-N(H196)))</f>
        <v/>
      </c>
      <c r="N196" s="19" t="str">
        <f aca="true">IF(K196="","",IF(K196&lt;TODAY(),"En retard",IF(K196-TODAY()&lt;=7,"Expire bientôt","Actif")))</f>
        <v/>
      </c>
    </row>
    <row r="197" customFormat="false" ht="15" hidden="false" customHeight="false" outlineLevel="0" collapsed="false">
      <c r="A197" s="13"/>
      <c r="B197" s="13"/>
      <c r="C197" s="14"/>
      <c r="D197" s="15"/>
      <c r="E197" s="13"/>
      <c r="F197" s="15"/>
      <c r="G197" s="13"/>
      <c r="H197" s="16"/>
      <c r="I197" s="13"/>
      <c r="J197" s="13"/>
      <c r="K197" s="17" t="str">
        <f aca="false">IF(OR(F197="",G197=""),"",EDATE(F197,G197)-1)</f>
        <v/>
      </c>
      <c r="L197" s="18" t="str">
        <f aca="false">IF(OR(E197="",G197=""),"",IFERROR(INDEX(Forfaits!$B$2:$B$50,MATCH(E197,Forfaits!$A$2:$A$50,0))*G197,""))</f>
        <v/>
      </c>
      <c r="M197" s="18" t="str">
        <f aca="false">IF(L197="","",MAX(0,L197-N(H197)))</f>
        <v/>
      </c>
      <c r="N197" s="19" t="str">
        <f aca="true">IF(K197="","",IF(K197&lt;TODAY(),"En retard",IF(K197-TODAY()&lt;=7,"Expire bientôt","Actif")))</f>
        <v/>
      </c>
    </row>
    <row r="198" customFormat="false" ht="15" hidden="false" customHeight="false" outlineLevel="0" collapsed="false">
      <c r="A198" s="13"/>
      <c r="B198" s="13"/>
      <c r="C198" s="14"/>
      <c r="D198" s="15"/>
      <c r="E198" s="13"/>
      <c r="F198" s="15"/>
      <c r="G198" s="13"/>
      <c r="H198" s="16"/>
      <c r="I198" s="13"/>
      <c r="J198" s="13"/>
      <c r="K198" s="17" t="str">
        <f aca="false">IF(OR(F198="",G198=""),"",EDATE(F198,G198)-1)</f>
        <v/>
      </c>
      <c r="L198" s="18" t="str">
        <f aca="false">IF(OR(E198="",G198=""),"",IFERROR(INDEX(Forfaits!$B$2:$B$50,MATCH(E198,Forfaits!$A$2:$A$50,0))*G198,""))</f>
        <v/>
      </c>
      <c r="M198" s="18" t="str">
        <f aca="false">IF(L198="","",MAX(0,L198-N(H198)))</f>
        <v/>
      </c>
      <c r="N198" s="19" t="str">
        <f aca="true">IF(K198="","",IF(K198&lt;TODAY(),"En retard",IF(K198-TODAY()&lt;=7,"Expire bientôt","Actif")))</f>
        <v/>
      </c>
    </row>
    <row r="199" customFormat="false" ht="15" hidden="false" customHeight="false" outlineLevel="0" collapsed="false">
      <c r="A199" s="13"/>
      <c r="B199" s="13"/>
      <c r="C199" s="14"/>
      <c r="D199" s="15"/>
      <c r="E199" s="13"/>
      <c r="F199" s="15"/>
      <c r="G199" s="13"/>
      <c r="H199" s="16"/>
      <c r="I199" s="13"/>
      <c r="J199" s="13"/>
      <c r="K199" s="17" t="str">
        <f aca="false">IF(OR(F199="",G199=""),"",EDATE(F199,G199)-1)</f>
        <v/>
      </c>
      <c r="L199" s="18" t="str">
        <f aca="false">IF(OR(E199="",G199=""),"",IFERROR(INDEX(Forfaits!$B$2:$B$50,MATCH(E199,Forfaits!$A$2:$A$50,0))*G199,""))</f>
        <v/>
      </c>
      <c r="M199" s="18" t="str">
        <f aca="false">IF(L199="","",MAX(0,L199-N(H199)))</f>
        <v/>
      </c>
      <c r="N199" s="19" t="str">
        <f aca="true">IF(K199="","",IF(K199&lt;TODAY(),"En retard",IF(K199-TODAY()&lt;=7,"Expire bientôt","Actif")))</f>
        <v/>
      </c>
    </row>
    <row r="200" customFormat="false" ht="15" hidden="false" customHeight="false" outlineLevel="0" collapsed="false">
      <c r="A200" s="13"/>
      <c r="B200" s="13"/>
      <c r="C200" s="14"/>
      <c r="D200" s="15"/>
      <c r="E200" s="13"/>
      <c r="F200" s="15"/>
      <c r="G200" s="13"/>
      <c r="H200" s="16"/>
      <c r="I200" s="13"/>
      <c r="J200" s="13"/>
      <c r="K200" s="17" t="str">
        <f aca="false">IF(OR(F200="",G200=""),"",EDATE(F200,G200)-1)</f>
        <v/>
      </c>
      <c r="L200" s="18" t="str">
        <f aca="false">IF(OR(E200="",G200=""),"",IFERROR(INDEX(Forfaits!$B$2:$B$50,MATCH(E200,Forfaits!$A$2:$A$50,0))*G200,""))</f>
        <v/>
      </c>
      <c r="M200" s="18" t="str">
        <f aca="false">IF(L200="","",MAX(0,L200-N(H200)))</f>
        <v/>
      </c>
      <c r="N200" s="19" t="str">
        <f aca="true">IF(K200="","",IF(K200&lt;TODAY(),"En retard",IF(K200-TODAY()&lt;=7,"Expire bientôt","Actif")))</f>
        <v/>
      </c>
    </row>
    <row r="201" customFormat="false" ht="15" hidden="false" customHeight="false" outlineLevel="0" collapsed="false">
      <c r="A201" s="13"/>
      <c r="B201" s="13"/>
      <c r="C201" s="14"/>
      <c r="D201" s="15"/>
      <c r="E201" s="13"/>
      <c r="F201" s="15"/>
      <c r="G201" s="13"/>
      <c r="H201" s="16"/>
      <c r="I201" s="13"/>
      <c r="J201" s="13"/>
      <c r="K201" s="17" t="str">
        <f aca="false">IF(OR(F201="",G201=""),"",EDATE(F201,G201)-1)</f>
        <v/>
      </c>
      <c r="L201" s="18" t="str">
        <f aca="false">IF(OR(E201="",G201=""),"",IFERROR(INDEX(Forfaits!$B$2:$B$50,MATCH(E201,Forfaits!$A$2:$A$50,0))*G201,""))</f>
        <v/>
      </c>
      <c r="M201" s="18" t="str">
        <f aca="false">IF(L201="","",MAX(0,L201-N(H201)))</f>
        <v/>
      </c>
      <c r="N201" s="19" t="str">
        <f aca="true">IF(K201="","",IF(K201&lt;TODAY(),"En retard",IF(K201-TODAY()&lt;=7,"Expire bientôt","Actif")))</f>
        <v/>
      </c>
    </row>
    <row r="202" customFormat="false" ht="15" hidden="false" customHeight="false" outlineLevel="0" collapsed="false">
      <c r="A202" s="13"/>
      <c r="B202" s="13"/>
      <c r="C202" s="14"/>
      <c r="D202" s="15"/>
      <c r="E202" s="13"/>
      <c r="F202" s="15"/>
      <c r="G202" s="13"/>
      <c r="H202" s="16"/>
      <c r="I202" s="13"/>
      <c r="J202" s="13"/>
      <c r="K202" s="17" t="str">
        <f aca="false">IF(OR(F202="",G202=""),"",EDATE(F202,G202)-1)</f>
        <v/>
      </c>
      <c r="L202" s="18" t="str">
        <f aca="false">IF(OR(E202="",G202=""),"",IFERROR(INDEX(Forfaits!$B$2:$B$50,MATCH(E202,Forfaits!$A$2:$A$50,0))*G202,""))</f>
        <v/>
      </c>
      <c r="M202" s="18" t="str">
        <f aca="false">IF(L202="","",MAX(0,L202-N(H202)))</f>
        <v/>
      </c>
      <c r="N202" s="19" t="str">
        <f aca="true">IF(K202="","",IF(K202&lt;TODAY(),"En retard",IF(K202-TODAY()&lt;=7,"Expire bientôt","Actif")))</f>
        <v/>
      </c>
    </row>
    <row r="203" customFormat="false" ht="15" hidden="false" customHeight="false" outlineLevel="0" collapsed="false">
      <c r="A203" s="13"/>
      <c r="B203" s="13"/>
      <c r="C203" s="14"/>
      <c r="D203" s="15"/>
      <c r="E203" s="13"/>
      <c r="F203" s="15"/>
      <c r="G203" s="13"/>
      <c r="H203" s="16"/>
      <c r="I203" s="13"/>
      <c r="J203" s="13"/>
      <c r="K203" s="17" t="str">
        <f aca="false">IF(OR(F203="",G203=""),"",EDATE(F203,G203)-1)</f>
        <v/>
      </c>
      <c r="L203" s="18" t="str">
        <f aca="false">IF(OR(E203="",G203=""),"",IFERROR(INDEX(Forfaits!$B$2:$B$50,MATCH(E203,Forfaits!$A$2:$A$50,0))*G203,""))</f>
        <v/>
      </c>
      <c r="M203" s="18" t="str">
        <f aca="false">IF(L203="","",MAX(0,L203-N(H203)))</f>
        <v/>
      </c>
      <c r="N203" s="19" t="str">
        <f aca="true">IF(K203="","",IF(K203&lt;TODAY(),"En retard",IF(K203-TODAY()&lt;=7,"Expire bientôt","Actif")))</f>
        <v/>
      </c>
    </row>
    <row r="204" customFormat="false" ht="15" hidden="false" customHeight="false" outlineLevel="0" collapsed="false">
      <c r="A204" s="13"/>
      <c r="B204" s="13"/>
      <c r="C204" s="14"/>
      <c r="D204" s="15"/>
      <c r="E204" s="13"/>
      <c r="F204" s="15"/>
      <c r="G204" s="13"/>
      <c r="H204" s="16"/>
      <c r="I204" s="13"/>
      <c r="J204" s="13"/>
      <c r="K204" s="17" t="str">
        <f aca="false">IF(OR(F204="",G204=""),"",EDATE(F204,G204)-1)</f>
        <v/>
      </c>
      <c r="L204" s="18" t="str">
        <f aca="false">IF(OR(E204="",G204=""),"",IFERROR(INDEX(Forfaits!$B$2:$B$50,MATCH(E204,Forfaits!$A$2:$A$50,0))*G204,""))</f>
        <v/>
      </c>
      <c r="M204" s="18" t="str">
        <f aca="false">IF(L204="","",MAX(0,L204-N(H204)))</f>
        <v/>
      </c>
      <c r="N204" s="19" t="str">
        <f aca="true">IF(K204="","",IF(K204&lt;TODAY(),"En retard",IF(K204-TODAY()&lt;=7,"Expire bientôt","Actif")))</f>
        <v/>
      </c>
    </row>
    <row r="205" customFormat="false" ht="15" hidden="false" customHeight="false" outlineLevel="0" collapsed="false">
      <c r="A205" s="13"/>
      <c r="B205" s="13"/>
      <c r="C205" s="14"/>
      <c r="D205" s="15"/>
      <c r="E205" s="13"/>
      <c r="F205" s="15"/>
      <c r="G205" s="13"/>
      <c r="H205" s="16"/>
      <c r="I205" s="13"/>
      <c r="J205" s="13"/>
      <c r="K205" s="17" t="str">
        <f aca="false">IF(OR(F205="",G205=""),"",EDATE(F205,G205)-1)</f>
        <v/>
      </c>
      <c r="L205" s="18" t="str">
        <f aca="false">IF(OR(E205="",G205=""),"",IFERROR(INDEX(Forfaits!$B$2:$B$50,MATCH(E205,Forfaits!$A$2:$A$50,0))*G205,""))</f>
        <v/>
      </c>
      <c r="M205" s="18" t="str">
        <f aca="false">IF(L205="","",MAX(0,L205-N(H205)))</f>
        <v/>
      </c>
      <c r="N205" s="19" t="str">
        <f aca="true">IF(K205="","",IF(K205&lt;TODAY(),"En retard",IF(K205-TODAY()&lt;=7,"Expire bientôt","Actif")))</f>
        <v/>
      </c>
    </row>
    <row r="206" customFormat="false" ht="15" hidden="false" customHeight="false" outlineLevel="0" collapsed="false">
      <c r="A206" s="13"/>
      <c r="B206" s="13"/>
      <c r="C206" s="14"/>
      <c r="D206" s="15"/>
      <c r="E206" s="13"/>
      <c r="F206" s="15"/>
      <c r="G206" s="13"/>
      <c r="H206" s="16"/>
      <c r="I206" s="13"/>
      <c r="J206" s="13"/>
      <c r="K206" s="17" t="str">
        <f aca="false">IF(OR(F206="",G206=""),"",EDATE(F206,G206)-1)</f>
        <v/>
      </c>
      <c r="L206" s="18" t="str">
        <f aca="false">IF(OR(E206="",G206=""),"",IFERROR(INDEX(Forfaits!$B$2:$B$50,MATCH(E206,Forfaits!$A$2:$A$50,0))*G206,""))</f>
        <v/>
      </c>
      <c r="M206" s="18" t="str">
        <f aca="false">IF(L206="","",MAX(0,L206-N(H206)))</f>
        <v/>
      </c>
      <c r="N206" s="19" t="str">
        <f aca="true">IF(K206="","",IF(K206&lt;TODAY(),"En retard",IF(K206-TODAY()&lt;=7,"Expire bientôt","Actif")))</f>
        <v/>
      </c>
    </row>
    <row r="207" customFormat="false" ht="15" hidden="false" customHeight="false" outlineLevel="0" collapsed="false">
      <c r="A207" s="13"/>
      <c r="B207" s="13"/>
      <c r="C207" s="14"/>
      <c r="D207" s="15"/>
      <c r="E207" s="13"/>
      <c r="F207" s="15"/>
      <c r="G207" s="13"/>
      <c r="H207" s="16"/>
      <c r="I207" s="13"/>
      <c r="J207" s="13"/>
      <c r="K207" s="17" t="str">
        <f aca="false">IF(OR(F207="",G207=""),"",EDATE(F207,G207)-1)</f>
        <v/>
      </c>
      <c r="L207" s="18" t="str">
        <f aca="false">IF(OR(E207="",G207=""),"",IFERROR(INDEX(Forfaits!$B$2:$B$50,MATCH(E207,Forfaits!$A$2:$A$50,0))*G207,""))</f>
        <v/>
      </c>
      <c r="M207" s="18" t="str">
        <f aca="false">IF(L207="","",MAX(0,L207-N(H207)))</f>
        <v/>
      </c>
      <c r="N207" s="19" t="str">
        <f aca="true">IF(K207="","",IF(K207&lt;TODAY(),"En retard",IF(K207-TODAY()&lt;=7,"Expire bientôt","Actif")))</f>
        <v/>
      </c>
    </row>
    <row r="208" customFormat="false" ht="15" hidden="false" customHeight="false" outlineLevel="0" collapsed="false">
      <c r="A208" s="13"/>
      <c r="B208" s="13"/>
      <c r="C208" s="14"/>
      <c r="D208" s="15"/>
      <c r="E208" s="13"/>
      <c r="F208" s="15"/>
      <c r="G208" s="13"/>
      <c r="H208" s="16"/>
      <c r="I208" s="13"/>
      <c r="J208" s="13"/>
      <c r="K208" s="17" t="str">
        <f aca="false">IF(OR(F208="",G208=""),"",EDATE(F208,G208)-1)</f>
        <v/>
      </c>
      <c r="L208" s="18" t="str">
        <f aca="false">IF(OR(E208="",G208=""),"",IFERROR(INDEX(Forfaits!$B$2:$B$50,MATCH(E208,Forfaits!$A$2:$A$50,0))*G208,""))</f>
        <v/>
      </c>
      <c r="M208" s="18" t="str">
        <f aca="false">IF(L208="","",MAX(0,L208-N(H208)))</f>
        <v/>
      </c>
      <c r="N208" s="19" t="str">
        <f aca="true">IF(K208="","",IF(K208&lt;TODAY(),"En retard",IF(K208-TODAY()&lt;=7,"Expire bientôt","Actif")))</f>
        <v/>
      </c>
    </row>
    <row r="209" customFormat="false" ht="15" hidden="false" customHeight="false" outlineLevel="0" collapsed="false">
      <c r="A209" s="13"/>
      <c r="B209" s="13"/>
      <c r="C209" s="14"/>
      <c r="D209" s="15"/>
      <c r="E209" s="13"/>
      <c r="F209" s="15"/>
      <c r="G209" s="13"/>
      <c r="H209" s="16"/>
      <c r="I209" s="13"/>
      <c r="J209" s="13"/>
      <c r="K209" s="17" t="str">
        <f aca="false">IF(OR(F209="",G209=""),"",EDATE(F209,G209)-1)</f>
        <v/>
      </c>
      <c r="L209" s="18" t="str">
        <f aca="false">IF(OR(E209="",G209=""),"",IFERROR(INDEX(Forfaits!$B$2:$B$50,MATCH(E209,Forfaits!$A$2:$A$50,0))*G209,""))</f>
        <v/>
      </c>
      <c r="M209" s="18" t="str">
        <f aca="false">IF(L209="","",MAX(0,L209-N(H209)))</f>
        <v/>
      </c>
      <c r="N209" s="19" t="str">
        <f aca="true">IF(K209="","",IF(K209&lt;TODAY(),"En retard",IF(K209-TODAY()&lt;=7,"Expire bientôt","Actif")))</f>
        <v/>
      </c>
    </row>
    <row r="210" customFormat="false" ht="15" hidden="false" customHeight="false" outlineLevel="0" collapsed="false">
      <c r="A210" s="13"/>
      <c r="B210" s="13"/>
      <c r="C210" s="14"/>
      <c r="D210" s="15"/>
      <c r="E210" s="13"/>
      <c r="F210" s="15"/>
      <c r="G210" s="13"/>
      <c r="H210" s="16"/>
      <c r="I210" s="13"/>
      <c r="J210" s="13"/>
      <c r="K210" s="17" t="str">
        <f aca="false">IF(OR(F210="",G210=""),"",EDATE(F210,G210)-1)</f>
        <v/>
      </c>
      <c r="L210" s="18" t="str">
        <f aca="false">IF(OR(E210="",G210=""),"",IFERROR(INDEX(Forfaits!$B$2:$B$50,MATCH(E210,Forfaits!$A$2:$A$50,0))*G210,""))</f>
        <v/>
      </c>
      <c r="M210" s="18" t="str">
        <f aca="false">IF(L210="","",MAX(0,L210-N(H210)))</f>
        <v/>
      </c>
      <c r="N210" s="19" t="str">
        <f aca="true">IF(K210="","",IF(K210&lt;TODAY(),"En retard",IF(K210-TODAY()&lt;=7,"Expire bientôt","Actif")))</f>
        <v/>
      </c>
    </row>
    <row r="211" customFormat="false" ht="15" hidden="false" customHeight="false" outlineLevel="0" collapsed="false">
      <c r="A211" s="13"/>
      <c r="B211" s="13"/>
      <c r="C211" s="14"/>
      <c r="D211" s="15"/>
      <c r="E211" s="13"/>
      <c r="F211" s="15"/>
      <c r="G211" s="13"/>
      <c r="H211" s="16"/>
      <c r="I211" s="13"/>
      <c r="J211" s="13"/>
      <c r="K211" s="17" t="str">
        <f aca="false">IF(OR(F211="",G211=""),"",EDATE(F211,G211)-1)</f>
        <v/>
      </c>
      <c r="L211" s="18" t="str">
        <f aca="false">IF(OR(E211="",G211=""),"",IFERROR(INDEX(Forfaits!$B$2:$B$50,MATCH(E211,Forfaits!$A$2:$A$50,0))*G211,""))</f>
        <v/>
      </c>
      <c r="M211" s="18" t="str">
        <f aca="false">IF(L211="","",MAX(0,L211-N(H211)))</f>
        <v/>
      </c>
      <c r="N211" s="19" t="str">
        <f aca="true">IF(K211="","",IF(K211&lt;TODAY(),"En retard",IF(K211-TODAY()&lt;=7,"Expire bientôt","Actif")))</f>
        <v/>
      </c>
    </row>
    <row r="212" customFormat="false" ht="15" hidden="false" customHeight="false" outlineLevel="0" collapsed="false">
      <c r="A212" s="13"/>
      <c r="B212" s="13"/>
      <c r="C212" s="14"/>
      <c r="D212" s="15"/>
      <c r="E212" s="13"/>
      <c r="F212" s="15"/>
      <c r="G212" s="13"/>
      <c r="H212" s="16"/>
      <c r="I212" s="13"/>
      <c r="J212" s="13"/>
      <c r="K212" s="17" t="str">
        <f aca="false">IF(OR(F212="",G212=""),"",EDATE(F212,G212)-1)</f>
        <v/>
      </c>
      <c r="L212" s="18" t="str">
        <f aca="false">IF(OR(E212="",G212=""),"",IFERROR(INDEX(Forfaits!$B$2:$B$50,MATCH(E212,Forfaits!$A$2:$A$50,0))*G212,""))</f>
        <v/>
      </c>
      <c r="M212" s="18" t="str">
        <f aca="false">IF(L212="","",MAX(0,L212-N(H212)))</f>
        <v/>
      </c>
      <c r="N212" s="19" t="str">
        <f aca="true">IF(K212="","",IF(K212&lt;TODAY(),"En retard",IF(K212-TODAY()&lt;=7,"Expire bientôt","Actif")))</f>
        <v/>
      </c>
    </row>
    <row r="213" customFormat="false" ht="15" hidden="false" customHeight="false" outlineLevel="0" collapsed="false">
      <c r="A213" s="13"/>
      <c r="B213" s="13"/>
      <c r="C213" s="14"/>
      <c r="D213" s="15"/>
      <c r="E213" s="13"/>
      <c r="F213" s="15"/>
      <c r="G213" s="13"/>
      <c r="H213" s="16"/>
      <c r="I213" s="13"/>
      <c r="J213" s="13"/>
      <c r="K213" s="17" t="str">
        <f aca="false">IF(OR(F213="",G213=""),"",EDATE(F213,G213)-1)</f>
        <v/>
      </c>
      <c r="L213" s="18" t="str">
        <f aca="false">IF(OR(E213="",G213=""),"",IFERROR(INDEX(Forfaits!$B$2:$B$50,MATCH(E213,Forfaits!$A$2:$A$50,0))*G213,""))</f>
        <v/>
      </c>
      <c r="M213" s="18" t="str">
        <f aca="false">IF(L213="","",MAX(0,L213-N(H213)))</f>
        <v/>
      </c>
      <c r="N213" s="19" t="str">
        <f aca="true">IF(K213="","",IF(K213&lt;TODAY(),"En retard",IF(K213-TODAY()&lt;=7,"Expire bientôt","Actif")))</f>
        <v/>
      </c>
    </row>
    <row r="214" customFormat="false" ht="15" hidden="false" customHeight="false" outlineLevel="0" collapsed="false">
      <c r="A214" s="13"/>
      <c r="B214" s="13"/>
      <c r="C214" s="14"/>
      <c r="D214" s="15"/>
      <c r="E214" s="13"/>
      <c r="F214" s="15"/>
      <c r="G214" s="13"/>
      <c r="H214" s="16"/>
      <c r="I214" s="13"/>
      <c r="J214" s="13"/>
      <c r="K214" s="17" t="str">
        <f aca="false">IF(OR(F214="",G214=""),"",EDATE(F214,G214)-1)</f>
        <v/>
      </c>
      <c r="L214" s="18" t="str">
        <f aca="false">IF(OR(E214="",G214=""),"",IFERROR(INDEX(Forfaits!$B$2:$B$50,MATCH(E214,Forfaits!$A$2:$A$50,0))*G214,""))</f>
        <v/>
      </c>
      <c r="M214" s="18" t="str">
        <f aca="false">IF(L214="","",MAX(0,L214-N(H214)))</f>
        <v/>
      </c>
      <c r="N214" s="19" t="str">
        <f aca="true">IF(K214="","",IF(K214&lt;TODAY(),"En retard",IF(K214-TODAY()&lt;=7,"Expire bientôt","Actif")))</f>
        <v/>
      </c>
    </row>
    <row r="215" customFormat="false" ht="15" hidden="false" customHeight="false" outlineLevel="0" collapsed="false">
      <c r="A215" s="13"/>
      <c r="B215" s="13"/>
      <c r="C215" s="14"/>
      <c r="D215" s="15"/>
      <c r="E215" s="13"/>
      <c r="F215" s="15"/>
      <c r="G215" s="13"/>
      <c r="H215" s="16"/>
      <c r="I215" s="13"/>
      <c r="J215" s="13"/>
      <c r="K215" s="17" t="str">
        <f aca="false">IF(OR(F215="",G215=""),"",EDATE(F215,G215)-1)</f>
        <v/>
      </c>
      <c r="L215" s="18" t="str">
        <f aca="false">IF(OR(E215="",G215=""),"",IFERROR(INDEX(Forfaits!$B$2:$B$50,MATCH(E215,Forfaits!$A$2:$A$50,0))*G215,""))</f>
        <v/>
      </c>
      <c r="M215" s="18" t="str">
        <f aca="false">IF(L215="","",MAX(0,L215-N(H215)))</f>
        <v/>
      </c>
      <c r="N215" s="19" t="str">
        <f aca="true">IF(K215="","",IF(K215&lt;TODAY(),"En retard",IF(K215-TODAY()&lt;=7,"Expire bientôt","Actif")))</f>
        <v/>
      </c>
    </row>
    <row r="216" customFormat="false" ht="15" hidden="false" customHeight="false" outlineLevel="0" collapsed="false">
      <c r="A216" s="13"/>
      <c r="B216" s="13"/>
      <c r="C216" s="14"/>
      <c r="D216" s="15"/>
      <c r="E216" s="13"/>
      <c r="F216" s="15"/>
      <c r="G216" s="13"/>
      <c r="H216" s="16"/>
      <c r="I216" s="13"/>
      <c r="J216" s="13"/>
      <c r="K216" s="17" t="str">
        <f aca="false">IF(OR(F216="",G216=""),"",EDATE(F216,G216)-1)</f>
        <v/>
      </c>
      <c r="L216" s="18" t="str">
        <f aca="false">IF(OR(E216="",G216=""),"",IFERROR(INDEX(Forfaits!$B$2:$B$50,MATCH(E216,Forfaits!$A$2:$A$50,0))*G216,""))</f>
        <v/>
      </c>
      <c r="M216" s="18" t="str">
        <f aca="false">IF(L216="","",MAX(0,L216-N(H216)))</f>
        <v/>
      </c>
      <c r="N216" s="19" t="str">
        <f aca="true">IF(K216="","",IF(K216&lt;TODAY(),"En retard",IF(K216-TODAY()&lt;=7,"Expire bientôt","Actif")))</f>
        <v/>
      </c>
    </row>
    <row r="217" customFormat="false" ht="15" hidden="false" customHeight="false" outlineLevel="0" collapsed="false">
      <c r="A217" s="13"/>
      <c r="B217" s="13"/>
      <c r="C217" s="14"/>
      <c r="D217" s="15"/>
      <c r="E217" s="13"/>
      <c r="F217" s="15"/>
      <c r="G217" s="13"/>
      <c r="H217" s="16"/>
      <c r="I217" s="13"/>
      <c r="J217" s="13"/>
      <c r="K217" s="17" t="str">
        <f aca="false">IF(OR(F217="",G217=""),"",EDATE(F217,G217)-1)</f>
        <v/>
      </c>
      <c r="L217" s="18" t="str">
        <f aca="false">IF(OR(E217="",G217=""),"",IFERROR(INDEX(Forfaits!$B$2:$B$50,MATCH(E217,Forfaits!$A$2:$A$50,0))*G217,""))</f>
        <v/>
      </c>
      <c r="M217" s="18" t="str">
        <f aca="false">IF(L217="","",MAX(0,L217-N(H217)))</f>
        <v/>
      </c>
      <c r="N217" s="19" t="str">
        <f aca="true">IF(K217="","",IF(K217&lt;TODAY(),"En retard",IF(K217-TODAY()&lt;=7,"Expire bientôt","Actif")))</f>
        <v/>
      </c>
    </row>
    <row r="218" customFormat="false" ht="15" hidden="false" customHeight="false" outlineLevel="0" collapsed="false">
      <c r="A218" s="13"/>
      <c r="B218" s="13"/>
      <c r="C218" s="14"/>
      <c r="D218" s="15"/>
      <c r="E218" s="13"/>
      <c r="F218" s="15"/>
      <c r="G218" s="13"/>
      <c r="H218" s="16"/>
      <c r="I218" s="13"/>
      <c r="J218" s="13"/>
      <c r="K218" s="17" t="str">
        <f aca="false">IF(OR(F218="",G218=""),"",EDATE(F218,G218)-1)</f>
        <v/>
      </c>
      <c r="L218" s="18" t="str">
        <f aca="false">IF(OR(E218="",G218=""),"",IFERROR(INDEX(Forfaits!$B$2:$B$50,MATCH(E218,Forfaits!$A$2:$A$50,0))*G218,""))</f>
        <v/>
      </c>
      <c r="M218" s="18" t="str">
        <f aca="false">IF(L218="","",MAX(0,L218-N(H218)))</f>
        <v/>
      </c>
      <c r="N218" s="19" t="str">
        <f aca="true">IF(K218="","",IF(K218&lt;TODAY(),"En retard",IF(K218-TODAY()&lt;=7,"Expire bientôt","Actif")))</f>
        <v/>
      </c>
    </row>
    <row r="219" customFormat="false" ht="15" hidden="false" customHeight="false" outlineLevel="0" collapsed="false">
      <c r="A219" s="13"/>
      <c r="B219" s="13"/>
      <c r="C219" s="14"/>
      <c r="D219" s="15"/>
      <c r="E219" s="13"/>
      <c r="F219" s="15"/>
      <c r="G219" s="13"/>
      <c r="H219" s="16"/>
      <c r="I219" s="13"/>
      <c r="J219" s="13"/>
      <c r="K219" s="17" t="str">
        <f aca="false">IF(OR(F219="",G219=""),"",EDATE(F219,G219)-1)</f>
        <v/>
      </c>
      <c r="L219" s="18" t="str">
        <f aca="false">IF(OR(E219="",G219=""),"",IFERROR(INDEX(Forfaits!$B$2:$B$50,MATCH(E219,Forfaits!$A$2:$A$50,0))*G219,""))</f>
        <v/>
      </c>
      <c r="M219" s="18" t="str">
        <f aca="false">IF(L219="","",MAX(0,L219-N(H219)))</f>
        <v/>
      </c>
      <c r="N219" s="19" t="str">
        <f aca="true">IF(K219="","",IF(K219&lt;TODAY(),"En retard",IF(K219-TODAY()&lt;=7,"Expire bientôt","Actif")))</f>
        <v/>
      </c>
    </row>
    <row r="220" customFormat="false" ht="15" hidden="false" customHeight="false" outlineLevel="0" collapsed="false">
      <c r="A220" s="13"/>
      <c r="B220" s="13"/>
      <c r="C220" s="14"/>
      <c r="D220" s="15"/>
      <c r="E220" s="13"/>
      <c r="F220" s="15"/>
      <c r="G220" s="13"/>
      <c r="H220" s="16"/>
      <c r="I220" s="13"/>
      <c r="J220" s="13"/>
      <c r="K220" s="17" t="str">
        <f aca="false">IF(OR(F220="",G220=""),"",EDATE(F220,G220)-1)</f>
        <v/>
      </c>
      <c r="L220" s="18" t="str">
        <f aca="false">IF(OR(E220="",G220=""),"",IFERROR(INDEX(Forfaits!$B$2:$B$50,MATCH(E220,Forfaits!$A$2:$A$50,0))*G220,""))</f>
        <v/>
      </c>
      <c r="M220" s="18" t="str">
        <f aca="false">IF(L220="","",MAX(0,L220-N(H220)))</f>
        <v/>
      </c>
      <c r="N220" s="19" t="str">
        <f aca="true">IF(K220="","",IF(K220&lt;TODAY(),"En retard",IF(K220-TODAY()&lt;=7,"Expire bientôt","Actif")))</f>
        <v/>
      </c>
    </row>
    <row r="221" customFormat="false" ht="15" hidden="false" customHeight="false" outlineLevel="0" collapsed="false">
      <c r="A221" s="13"/>
      <c r="B221" s="13"/>
      <c r="C221" s="14"/>
      <c r="D221" s="15"/>
      <c r="E221" s="13"/>
      <c r="F221" s="15"/>
      <c r="G221" s="13"/>
      <c r="H221" s="16"/>
      <c r="I221" s="13"/>
      <c r="J221" s="13"/>
      <c r="K221" s="17" t="str">
        <f aca="false">IF(OR(F221="",G221=""),"",EDATE(F221,G221)-1)</f>
        <v/>
      </c>
      <c r="L221" s="18" t="str">
        <f aca="false">IF(OR(E221="",G221=""),"",IFERROR(INDEX(Forfaits!$B$2:$B$50,MATCH(E221,Forfaits!$A$2:$A$50,0))*G221,""))</f>
        <v/>
      </c>
      <c r="M221" s="18" t="str">
        <f aca="false">IF(L221="","",MAX(0,L221-N(H221)))</f>
        <v/>
      </c>
      <c r="N221" s="19" t="str">
        <f aca="true">IF(K221="","",IF(K221&lt;TODAY(),"En retard",IF(K221-TODAY()&lt;=7,"Expire bientôt","Actif")))</f>
        <v/>
      </c>
    </row>
    <row r="222" customFormat="false" ht="15" hidden="false" customHeight="false" outlineLevel="0" collapsed="false">
      <c r="A222" s="13"/>
      <c r="B222" s="13"/>
      <c r="C222" s="14"/>
      <c r="D222" s="15"/>
      <c r="E222" s="13"/>
      <c r="F222" s="15"/>
      <c r="G222" s="13"/>
      <c r="H222" s="16"/>
      <c r="I222" s="13"/>
      <c r="J222" s="13"/>
      <c r="K222" s="17" t="str">
        <f aca="false">IF(OR(F222="",G222=""),"",EDATE(F222,G222)-1)</f>
        <v/>
      </c>
      <c r="L222" s="18" t="str">
        <f aca="false">IF(OR(E222="",G222=""),"",IFERROR(INDEX(Forfaits!$B$2:$B$50,MATCH(E222,Forfaits!$A$2:$A$50,0))*G222,""))</f>
        <v/>
      </c>
      <c r="M222" s="18" t="str">
        <f aca="false">IF(L222="","",MAX(0,L222-N(H222)))</f>
        <v/>
      </c>
      <c r="N222" s="19" t="str">
        <f aca="true">IF(K222="","",IF(K222&lt;TODAY(),"En retard",IF(K222-TODAY()&lt;=7,"Expire bientôt","Actif")))</f>
        <v/>
      </c>
    </row>
    <row r="223" customFormat="false" ht="15" hidden="false" customHeight="false" outlineLevel="0" collapsed="false">
      <c r="A223" s="13"/>
      <c r="B223" s="13"/>
      <c r="C223" s="14"/>
      <c r="D223" s="15"/>
      <c r="E223" s="13"/>
      <c r="F223" s="15"/>
      <c r="G223" s="13"/>
      <c r="H223" s="16"/>
      <c r="I223" s="13"/>
      <c r="J223" s="13"/>
      <c r="K223" s="17" t="str">
        <f aca="false">IF(OR(F223="",G223=""),"",EDATE(F223,G223)-1)</f>
        <v/>
      </c>
      <c r="L223" s="18" t="str">
        <f aca="false">IF(OR(E223="",G223=""),"",IFERROR(INDEX(Forfaits!$B$2:$B$50,MATCH(E223,Forfaits!$A$2:$A$50,0))*G223,""))</f>
        <v/>
      </c>
      <c r="M223" s="18" t="str">
        <f aca="false">IF(L223="","",MAX(0,L223-N(H223)))</f>
        <v/>
      </c>
      <c r="N223" s="19" t="str">
        <f aca="true">IF(K223="","",IF(K223&lt;TODAY(),"En retard",IF(K223-TODAY()&lt;=7,"Expire bientôt","Actif")))</f>
        <v/>
      </c>
    </row>
    <row r="224" customFormat="false" ht="15" hidden="false" customHeight="false" outlineLevel="0" collapsed="false">
      <c r="A224" s="13"/>
      <c r="B224" s="13"/>
      <c r="C224" s="14"/>
      <c r="D224" s="15"/>
      <c r="E224" s="13"/>
      <c r="F224" s="15"/>
      <c r="G224" s="13"/>
      <c r="H224" s="16"/>
      <c r="I224" s="13"/>
      <c r="J224" s="13"/>
      <c r="K224" s="17" t="str">
        <f aca="false">IF(OR(F224="",G224=""),"",EDATE(F224,G224)-1)</f>
        <v/>
      </c>
      <c r="L224" s="18" t="str">
        <f aca="false">IF(OR(E224="",G224=""),"",IFERROR(INDEX(Forfaits!$B$2:$B$50,MATCH(E224,Forfaits!$A$2:$A$50,0))*G224,""))</f>
        <v/>
      </c>
      <c r="M224" s="18" t="str">
        <f aca="false">IF(L224="","",MAX(0,L224-N(H224)))</f>
        <v/>
      </c>
      <c r="N224" s="19" t="str">
        <f aca="true">IF(K224="","",IF(K224&lt;TODAY(),"En retard",IF(K224-TODAY()&lt;=7,"Expire bientôt","Actif")))</f>
        <v/>
      </c>
    </row>
    <row r="225" customFormat="false" ht="15" hidden="false" customHeight="false" outlineLevel="0" collapsed="false">
      <c r="A225" s="13"/>
      <c r="B225" s="13"/>
      <c r="C225" s="14"/>
      <c r="D225" s="15"/>
      <c r="E225" s="13"/>
      <c r="F225" s="15"/>
      <c r="G225" s="13"/>
      <c r="H225" s="16"/>
      <c r="I225" s="13"/>
      <c r="J225" s="13"/>
      <c r="K225" s="17" t="str">
        <f aca="false">IF(OR(F225="",G225=""),"",EDATE(F225,G225)-1)</f>
        <v/>
      </c>
      <c r="L225" s="18" t="str">
        <f aca="false">IF(OR(E225="",G225=""),"",IFERROR(INDEX(Forfaits!$B$2:$B$50,MATCH(E225,Forfaits!$A$2:$A$50,0))*G225,""))</f>
        <v/>
      </c>
      <c r="M225" s="18" t="str">
        <f aca="false">IF(L225="","",MAX(0,L225-N(H225)))</f>
        <v/>
      </c>
      <c r="N225" s="19" t="str">
        <f aca="true">IF(K225="","",IF(K225&lt;TODAY(),"En retard",IF(K225-TODAY()&lt;=7,"Expire bientôt","Actif")))</f>
        <v/>
      </c>
    </row>
    <row r="226" customFormat="false" ht="15" hidden="false" customHeight="false" outlineLevel="0" collapsed="false">
      <c r="A226" s="13"/>
      <c r="B226" s="13"/>
      <c r="C226" s="14"/>
      <c r="D226" s="15"/>
      <c r="E226" s="13"/>
      <c r="F226" s="15"/>
      <c r="G226" s="13"/>
      <c r="H226" s="16"/>
      <c r="I226" s="13"/>
      <c r="J226" s="13"/>
      <c r="K226" s="17" t="str">
        <f aca="false">IF(OR(F226="",G226=""),"",EDATE(F226,G226)-1)</f>
        <v/>
      </c>
      <c r="L226" s="18" t="str">
        <f aca="false">IF(OR(E226="",G226=""),"",IFERROR(INDEX(Forfaits!$B$2:$B$50,MATCH(E226,Forfaits!$A$2:$A$50,0))*G226,""))</f>
        <v/>
      </c>
      <c r="M226" s="18" t="str">
        <f aca="false">IF(L226="","",MAX(0,L226-N(H226)))</f>
        <v/>
      </c>
      <c r="N226" s="19" t="str">
        <f aca="true">IF(K226="","",IF(K226&lt;TODAY(),"En retard",IF(K226-TODAY()&lt;=7,"Expire bientôt","Actif")))</f>
        <v/>
      </c>
    </row>
    <row r="227" customFormat="false" ht="15" hidden="false" customHeight="false" outlineLevel="0" collapsed="false">
      <c r="A227" s="13"/>
      <c r="B227" s="13"/>
      <c r="C227" s="14"/>
      <c r="D227" s="15"/>
      <c r="E227" s="13"/>
      <c r="F227" s="15"/>
      <c r="G227" s="13"/>
      <c r="H227" s="16"/>
      <c r="I227" s="13"/>
      <c r="J227" s="13"/>
      <c r="K227" s="17" t="str">
        <f aca="false">IF(OR(F227="",G227=""),"",EDATE(F227,G227)-1)</f>
        <v/>
      </c>
      <c r="L227" s="18" t="str">
        <f aca="false">IF(OR(E227="",G227=""),"",IFERROR(INDEX(Forfaits!$B$2:$B$50,MATCH(E227,Forfaits!$A$2:$A$50,0))*G227,""))</f>
        <v/>
      </c>
      <c r="M227" s="18" t="str">
        <f aca="false">IF(L227="","",MAX(0,L227-N(H227)))</f>
        <v/>
      </c>
      <c r="N227" s="19" t="str">
        <f aca="true">IF(K227="","",IF(K227&lt;TODAY(),"En retard",IF(K227-TODAY()&lt;=7,"Expire bientôt","Actif")))</f>
        <v/>
      </c>
    </row>
    <row r="228" customFormat="false" ht="15" hidden="false" customHeight="false" outlineLevel="0" collapsed="false">
      <c r="A228" s="13"/>
      <c r="B228" s="13"/>
      <c r="C228" s="14"/>
      <c r="D228" s="15"/>
      <c r="E228" s="13"/>
      <c r="F228" s="15"/>
      <c r="G228" s="13"/>
      <c r="H228" s="16"/>
      <c r="I228" s="13"/>
      <c r="J228" s="13"/>
      <c r="K228" s="17" t="str">
        <f aca="false">IF(OR(F228="",G228=""),"",EDATE(F228,G228)-1)</f>
        <v/>
      </c>
      <c r="L228" s="18" t="str">
        <f aca="false">IF(OR(E228="",G228=""),"",IFERROR(INDEX(Forfaits!$B$2:$B$50,MATCH(E228,Forfaits!$A$2:$A$50,0))*G228,""))</f>
        <v/>
      </c>
      <c r="M228" s="18" t="str">
        <f aca="false">IF(L228="","",MAX(0,L228-N(H228)))</f>
        <v/>
      </c>
      <c r="N228" s="19" t="str">
        <f aca="true">IF(K228="","",IF(K228&lt;TODAY(),"En retard",IF(K228-TODAY()&lt;=7,"Expire bientôt","Actif")))</f>
        <v/>
      </c>
    </row>
    <row r="229" customFormat="false" ht="15" hidden="false" customHeight="false" outlineLevel="0" collapsed="false">
      <c r="A229" s="13"/>
      <c r="B229" s="13"/>
      <c r="C229" s="14"/>
      <c r="D229" s="15"/>
      <c r="E229" s="13"/>
      <c r="F229" s="15"/>
      <c r="G229" s="13"/>
      <c r="H229" s="16"/>
      <c r="I229" s="13"/>
      <c r="J229" s="13"/>
      <c r="K229" s="17" t="str">
        <f aca="false">IF(OR(F229="",G229=""),"",EDATE(F229,G229)-1)</f>
        <v/>
      </c>
      <c r="L229" s="18" t="str">
        <f aca="false">IF(OR(E229="",G229=""),"",IFERROR(INDEX(Forfaits!$B$2:$B$50,MATCH(E229,Forfaits!$A$2:$A$50,0))*G229,""))</f>
        <v/>
      </c>
      <c r="M229" s="18" t="str">
        <f aca="false">IF(L229="","",MAX(0,L229-N(H229)))</f>
        <v/>
      </c>
      <c r="N229" s="19" t="str">
        <f aca="true">IF(K229="","",IF(K229&lt;TODAY(),"En retard",IF(K229-TODAY()&lt;=7,"Expire bientôt","Actif")))</f>
        <v/>
      </c>
    </row>
    <row r="230" customFormat="false" ht="15" hidden="false" customHeight="false" outlineLevel="0" collapsed="false">
      <c r="A230" s="13"/>
      <c r="B230" s="13"/>
      <c r="C230" s="14"/>
      <c r="D230" s="15"/>
      <c r="E230" s="13"/>
      <c r="F230" s="15"/>
      <c r="G230" s="13"/>
      <c r="H230" s="16"/>
      <c r="I230" s="13"/>
      <c r="J230" s="13"/>
      <c r="K230" s="17" t="str">
        <f aca="false">IF(OR(F230="",G230=""),"",EDATE(F230,G230)-1)</f>
        <v/>
      </c>
      <c r="L230" s="18" t="str">
        <f aca="false">IF(OR(E230="",G230=""),"",IFERROR(INDEX(Forfaits!$B$2:$B$50,MATCH(E230,Forfaits!$A$2:$A$50,0))*G230,""))</f>
        <v/>
      </c>
      <c r="M230" s="18" t="str">
        <f aca="false">IF(L230="","",MAX(0,L230-N(H230)))</f>
        <v/>
      </c>
      <c r="N230" s="19" t="str">
        <f aca="true">IF(K230="","",IF(K230&lt;TODAY(),"En retard",IF(K230-TODAY()&lt;=7,"Expire bientôt","Actif")))</f>
        <v/>
      </c>
    </row>
    <row r="231" customFormat="false" ht="15" hidden="false" customHeight="false" outlineLevel="0" collapsed="false">
      <c r="A231" s="13"/>
      <c r="B231" s="13"/>
      <c r="C231" s="14"/>
      <c r="D231" s="15"/>
      <c r="E231" s="13"/>
      <c r="F231" s="15"/>
      <c r="G231" s="13"/>
      <c r="H231" s="16"/>
      <c r="I231" s="13"/>
      <c r="J231" s="13"/>
      <c r="K231" s="17" t="str">
        <f aca="false">IF(OR(F231="",G231=""),"",EDATE(F231,G231)-1)</f>
        <v/>
      </c>
      <c r="L231" s="18" t="str">
        <f aca="false">IF(OR(E231="",G231=""),"",IFERROR(INDEX(Forfaits!$B$2:$B$50,MATCH(E231,Forfaits!$A$2:$A$50,0))*G231,""))</f>
        <v/>
      </c>
      <c r="M231" s="18" t="str">
        <f aca="false">IF(L231="","",MAX(0,L231-N(H231)))</f>
        <v/>
      </c>
      <c r="N231" s="19" t="str">
        <f aca="true">IF(K231="","",IF(K231&lt;TODAY(),"En retard",IF(K231-TODAY()&lt;=7,"Expire bientôt","Actif")))</f>
        <v/>
      </c>
    </row>
    <row r="232" customFormat="false" ht="15" hidden="false" customHeight="false" outlineLevel="0" collapsed="false">
      <c r="A232" s="13"/>
      <c r="B232" s="13"/>
      <c r="C232" s="14"/>
      <c r="D232" s="15"/>
      <c r="E232" s="13"/>
      <c r="F232" s="15"/>
      <c r="G232" s="13"/>
      <c r="H232" s="16"/>
      <c r="I232" s="13"/>
      <c r="J232" s="13"/>
      <c r="K232" s="17" t="str">
        <f aca="false">IF(OR(F232="",G232=""),"",EDATE(F232,G232)-1)</f>
        <v/>
      </c>
      <c r="L232" s="18" t="str">
        <f aca="false">IF(OR(E232="",G232=""),"",IFERROR(INDEX(Forfaits!$B$2:$B$50,MATCH(E232,Forfaits!$A$2:$A$50,0))*G232,""))</f>
        <v/>
      </c>
      <c r="M232" s="18" t="str">
        <f aca="false">IF(L232="","",MAX(0,L232-N(H232)))</f>
        <v/>
      </c>
      <c r="N232" s="19" t="str">
        <f aca="true">IF(K232="","",IF(K232&lt;TODAY(),"En retard",IF(K232-TODAY()&lt;=7,"Expire bientôt","Actif")))</f>
        <v/>
      </c>
    </row>
    <row r="233" customFormat="false" ht="15" hidden="false" customHeight="false" outlineLevel="0" collapsed="false">
      <c r="A233" s="13"/>
      <c r="B233" s="13"/>
      <c r="C233" s="14"/>
      <c r="D233" s="15"/>
      <c r="E233" s="13"/>
      <c r="F233" s="15"/>
      <c r="G233" s="13"/>
      <c r="H233" s="16"/>
      <c r="I233" s="13"/>
      <c r="J233" s="13"/>
      <c r="K233" s="17" t="str">
        <f aca="false">IF(OR(F233="",G233=""),"",EDATE(F233,G233)-1)</f>
        <v/>
      </c>
      <c r="L233" s="18" t="str">
        <f aca="false">IF(OR(E233="",G233=""),"",IFERROR(INDEX(Forfaits!$B$2:$B$50,MATCH(E233,Forfaits!$A$2:$A$50,0))*G233,""))</f>
        <v/>
      </c>
      <c r="M233" s="18" t="str">
        <f aca="false">IF(L233="","",MAX(0,L233-N(H233)))</f>
        <v/>
      </c>
      <c r="N233" s="19" t="str">
        <f aca="true">IF(K233="","",IF(K233&lt;TODAY(),"En retard",IF(K233-TODAY()&lt;=7,"Expire bientôt","Actif")))</f>
        <v/>
      </c>
    </row>
    <row r="234" customFormat="false" ht="15" hidden="false" customHeight="false" outlineLevel="0" collapsed="false">
      <c r="A234" s="13"/>
      <c r="B234" s="13"/>
      <c r="C234" s="14"/>
      <c r="D234" s="15"/>
      <c r="E234" s="13"/>
      <c r="F234" s="15"/>
      <c r="G234" s="13"/>
      <c r="H234" s="16"/>
      <c r="I234" s="13"/>
      <c r="J234" s="13"/>
      <c r="K234" s="17" t="str">
        <f aca="false">IF(OR(F234="",G234=""),"",EDATE(F234,G234)-1)</f>
        <v/>
      </c>
      <c r="L234" s="18" t="str">
        <f aca="false">IF(OR(E234="",G234=""),"",IFERROR(INDEX(Forfaits!$B$2:$B$50,MATCH(E234,Forfaits!$A$2:$A$50,0))*G234,""))</f>
        <v/>
      </c>
      <c r="M234" s="18" t="str">
        <f aca="false">IF(L234="","",MAX(0,L234-N(H234)))</f>
        <v/>
      </c>
      <c r="N234" s="19" t="str">
        <f aca="true">IF(K234="","",IF(K234&lt;TODAY(),"En retard",IF(K234-TODAY()&lt;=7,"Expire bientôt","Actif")))</f>
        <v/>
      </c>
    </row>
    <row r="235" customFormat="false" ht="15" hidden="false" customHeight="false" outlineLevel="0" collapsed="false">
      <c r="A235" s="13"/>
      <c r="B235" s="13"/>
      <c r="C235" s="14"/>
      <c r="D235" s="15"/>
      <c r="E235" s="13"/>
      <c r="F235" s="15"/>
      <c r="G235" s="13"/>
      <c r="H235" s="16"/>
      <c r="I235" s="13"/>
      <c r="J235" s="13"/>
      <c r="K235" s="17" t="str">
        <f aca="false">IF(OR(F235="",G235=""),"",EDATE(F235,G235)-1)</f>
        <v/>
      </c>
      <c r="L235" s="18" t="str">
        <f aca="false">IF(OR(E235="",G235=""),"",IFERROR(INDEX(Forfaits!$B$2:$B$50,MATCH(E235,Forfaits!$A$2:$A$50,0))*G235,""))</f>
        <v/>
      </c>
      <c r="M235" s="18" t="str">
        <f aca="false">IF(L235="","",MAX(0,L235-N(H235)))</f>
        <v/>
      </c>
      <c r="N235" s="19" t="str">
        <f aca="true">IF(K235="","",IF(K235&lt;TODAY(),"En retard",IF(K235-TODAY()&lt;=7,"Expire bientôt","Actif")))</f>
        <v/>
      </c>
    </row>
    <row r="236" customFormat="false" ht="15" hidden="false" customHeight="false" outlineLevel="0" collapsed="false">
      <c r="A236" s="13"/>
      <c r="B236" s="13"/>
      <c r="C236" s="14"/>
      <c r="D236" s="15"/>
      <c r="E236" s="13"/>
      <c r="F236" s="15"/>
      <c r="G236" s="13"/>
      <c r="H236" s="16"/>
      <c r="I236" s="13"/>
      <c r="J236" s="13"/>
      <c r="K236" s="17" t="str">
        <f aca="false">IF(OR(F236="",G236=""),"",EDATE(F236,G236)-1)</f>
        <v/>
      </c>
      <c r="L236" s="18" t="str">
        <f aca="false">IF(OR(E236="",G236=""),"",IFERROR(INDEX(Forfaits!$B$2:$B$50,MATCH(E236,Forfaits!$A$2:$A$50,0))*G236,""))</f>
        <v/>
      </c>
      <c r="M236" s="18" t="str">
        <f aca="false">IF(L236="","",MAX(0,L236-N(H236)))</f>
        <v/>
      </c>
      <c r="N236" s="19" t="str">
        <f aca="true">IF(K236="","",IF(K236&lt;TODAY(),"En retard",IF(K236-TODAY()&lt;=7,"Expire bientôt","Actif")))</f>
        <v/>
      </c>
    </row>
    <row r="237" customFormat="false" ht="15" hidden="false" customHeight="false" outlineLevel="0" collapsed="false">
      <c r="A237" s="13"/>
      <c r="B237" s="13"/>
      <c r="C237" s="14"/>
      <c r="D237" s="15"/>
      <c r="E237" s="13"/>
      <c r="F237" s="15"/>
      <c r="G237" s="13"/>
      <c r="H237" s="16"/>
      <c r="I237" s="13"/>
      <c r="J237" s="13"/>
      <c r="K237" s="17" t="str">
        <f aca="false">IF(OR(F237="",G237=""),"",EDATE(F237,G237)-1)</f>
        <v/>
      </c>
      <c r="L237" s="18" t="str">
        <f aca="false">IF(OR(E237="",G237=""),"",IFERROR(INDEX(Forfaits!$B$2:$B$50,MATCH(E237,Forfaits!$A$2:$A$50,0))*G237,""))</f>
        <v/>
      </c>
      <c r="M237" s="18" t="str">
        <f aca="false">IF(L237="","",MAX(0,L237-N(H237)))</f>
        <v/>
      </c>
      <c r="N237" s="19" t="str">
        <f aca="true">IF(K237="","",IF(K237&lt;TODAY(),"En retard",IF(K237-TODAY()&lt;=7,"Expire bientôt","Actif")))</f>
        <v/>
      </c>
    </row>
    <row r="238" customFormat="false" ht="15" hidden="false" customHeight="false" outlineLevel="0" collapsed="false">
      <c r="A238" s="13"/>
      <c r="B238" s="13"/>
      <c r="C238" s="14"/>
      <c r="D238" s="15"/>
      <c r="E238" s="13"/>
      <c r="F238" s="15"/>
      <c r="G238" s="13"/>
      <c r="H238" s="16"/>
      <c r="I238" s="13"/>
      <c r="J238" s="13"/>
      <c r="K238" s="17" t="str">
        <f aca="false">IF(OR(F238="",G238=""),"",EDATE(F238,G238)-1)</f>
        <v/>
      </c>
      <c r="L238" s="18" t="str">
        <f aca="false">IF(OR(E238="",G238=""),"",IFERROR(INDEX(Forfaits!$B$2:$B$50,MATCH(E238,Forfaits!$A$2:$A$50,0))*G238,""))</f>
        <v/>
      </c>
      <c r="M238" s="18" t="str">
        <f aca="false">IF(L238="","",MAX(0,L238-N(H238)))</f>
        <v/>
      </c>
      <c r="N238" s="19" t="str">
        <f aca="true">IF(K238="","",IF(K238&lt;TODAY(),"En retard",IF(K238-TODAY()&lt;=7,"Expire bientôt","Actif")))</f>
        <v/>
      </c>
    </row>
    <row r="239" customFormat="false" ht="15" hidden="false" customHeight="false" outlineLevel="0" collapsed="false">
      <c r="A239" s="13"/>
      <c r="B239" s="13"/>
      <c r="C239" s="14"/>
      <c r="D239" s="15"/>
      <c r="E239" s="13"/>
      <c r="F239" s="15"/>
      <c r="G239" s="13"/>
      <c r="H239" s="16"/>
      <c r="I239" s="13"/>
      <c r="J239" s="13"/>
      <c r="K239" s="17" t="str">
        <f aca="false">IF(OR(F239="",G239=""),"",EDATE(F239,G239)-1)</f>
        <v/>
      </c>
      <c r="L239" s="18" t="str">
        <f aca="false">IF(OR(E239="",G239=""),"",IFERROR(INDEX(Forfaits!$B$2:$B$50,MATCH(E239,Forfaits!$A$2:$A$50,0))*G239,""))</f>
        <v/>
      </c>
      <c r="M239" s="18" t="str">
        <f aca="false">IF(L239="","",MAX(0,L239-N(H239)))</f>
        <v/>
      </c>
      <c r="N239" s="19" t="str">
        <f aca="true">IF(K239="","",IF(K239&lt;TODAY(),"En retard",IF(K239-TODAY()&lt;=7,"Expire bientôt","Actif")))</f>
        <v/>
      </c>
    </row>
    <row r="240" customFormat="false" ht="15" hidden="false" customHeight="false" outlineLevel="0" collapsed="false">
      <c r="A240" s="13"/>
      <c r="B240" s="13"/>
      <c r="C240" s="14"/>
      <c r="D240" s="15"/>
      <c r="E240" s="13"/>
      <c r="F240" s="15"/>
      <c r="G240" s="13"/>
      <c r="H240" s="16"/>
      <c r="I240" s="13"/>
      <c r="J240" s="13"/>
      <c r="K240" s="17" t="str">
        <f aca="false">IF(OR(F240="",G240=""),"",EDATE(F240,G240)-1)</f>
        <v/>
      </c>
      <c r="L240" s="18" t="str">
        <f aca="false">IF(OR(E240="",G240=""),"",IFERROR(INDEX(Forfaits!$B$2:$B$50,MATCH(E240,Forfaits!$A$2:$A$50,0))*G240,""))</f>
        <v/>
      </c>
      <c r="M240" s="18" t="str">
        <f aca="false">IF(L240="","",MAX(0,L240-N(H240)))</f>
        <v/>
      </c>
      <c r="N240" s="19" t="str">
        <f aca="true">IF(K240="","",IF(K240&lt;TODAY(),"En retard",IF(K240-TODAY()&lt;=7,"Expire bientôt","Actif")))</f>
        <v/>
      </c>
    </row>
    <row r="241" customFormat="false" ht="15" hidden="false" customHeight="false" outlineLevel="0" collapsed="false">
      <c r="A241" s="13"/>
      <c r="B241" s="13"/>
      <c r="C241" s="14"/>
      <c r="D241" s="15"/>
      <c r="E241" s="13"/>
      <c r="F241" s="15"/>
      <c r="G241" s="13"/>
      <c r="H241" s="16"/>
      <c r="I241" s="13"/>
      <c r="J241" s="13"/>
      <c r="K241" s="17" t="str">
        <f aca="false">IF(OR(F241="",G241=""),"",EDATE(F241,G241)-1)</f>
        <v/>
      </c>
      <c r="L241" s="18" t="str">
        <f aca="false">IF(OR(E241="",G241=""),"",IFERROR(INDEX(Forfaits!$B$2:$B$50,MATCH(E241,Forfaits!$A$2:$A$50,0))*G241,""))</f>
        <v/>
      </c>
      <c r="M241" s="18" t="str">
        <f aca="false">IF(L241="","",MAX(0,L241-N(H241)))</f>
        <v/>
      </c>
      <c r="N241" s="19" t="str">
        <f aca="true">IF(K241="","",IF(K241&lt;TODAY(),"En retard",IF(K241-TODAY()&lt;=7,"Expire bientôt","Actif")))</f>
        <v/>
      </c>
    </row>
    <row r="242" customFormat="false" ht="15" hidden="false" customHeight="false" outlineLevel="0" collapsed="false">
      <c r="A242" s="13"/>
      <c r="B242" s="13"/>
      <c r="C242" s="14"/>
      <c r="D242" s="15"/>
      <c r="E242" s="13"/>
      <c r="F242" s="15"/>
      <c r="G242" s="13"/>
      <c r="H242" s="16"/>
      <c r="I242" s="13"/>
      <c r="J242" s="13"/>
      <c r="K242" s="17" t="str">
        <f aca="false">IF(OR(F242="",G242=""),"",EDATE(F242,G242)-1)</f>
        <v/>
      </c>
      <c r="L242" s="18" t="str">
        <f aca="false">IF(OR(E242="",G242=""),"",IFERROR(INDEX(Forfaits!$B$2:$B$50,MATCH(E242,Forfaits!$A$2:$A$50,0))*G242,""))</f>
        <v/>
      </c>
      <c r="M242" s="18" t="str">
        <f aca="false">IF(L242="","",MAX(0,L242-N(H242)))</f>
        <v/>
      </c>
      <c r="N242" s="19" t="str">
        <f aca="true">IF(K242="","",IF(K242&lt;TODAY(),"En retard",IF(K242-TODAY()&lt;=7,"Expire bientôt","Actif")))</f>
        <v/>
      </c>
    </row>
    <row r="243" customFormat="false" ht="15" hidden="false" customHeight="false" outlineLevel="0" collapsed="false">
      <c r="A243" s="13"/>
      <c r="B243" s="13"/>
      <c r="C243" s="14"/>
      <c r="D243" s="15"/>
      <c r="E243" s="13"/>
      <c r="F243" s="15"/>
      <c r="G243" s="13"/>
      <c r="H243" s="16"/>
      <c r="I243" s="13"/>
      <c r="J243" s="13"/>
      <c r="K243" s="17" t="str">
        <f aca="false">IF(OR(F243="",G243=""),"",EDATE(F243,G243)-1)</f>
        <v/>
      </c>
      <c r="L243" s="18" t="str">
        <f aca="false">IF(OR(E243="",G243=""),"",IFERROR(INDEX(Forfaits!$B$2:$B$50,MATCH(E243,Forfaits!$A$2:$A$50,0))*G243,""))</f>
        <v/>
      </c>
      <c r="M243" s="18" t="str">
        <f aca="false">IF(L243="","",MAX(0,L243-N(H243)))</f>
        <v/>
      </c>
      <c r="N243" s="19" t="str">
        <f aca="true">IF(K243="","",IF(K243&lt;TODAY(),"En retard",IF(K243-TODAY()&lt;=7,"Expire bientôt","Actif")))</f>
        <v/>
      </c>
    </row>
    <row r="244" customFormat="false" ht="15" hidden="false" customHeight="false" outlineLevel="0" collapsed="false">
      <c r="A244" s="13"/>
      <c r="B244" s="13"/>
      <c r="C244" s="14"/>
      <c r="D244" s="15"/>
      <c r="E244" s="13"/>
      <c r="F244" s="15"/>
      <c r="G244" s="13"/>
      <c r="H244" s="16"/>
      <c r="I244" s="13"/>
      <c r="J244" s="13"/>
      <c r="K244" s="17" t="str">
        <f aca="false">IF(OR(F244="",G244=""),"",EDATE(F244,G244)-1)</f>
        <v/>
      </c>
      <c r="L244" s="18" t="str">
        <f aca="false">IF(OR(E244="",G244=""),"",IFERROR(INDEX(Forfaits!$B$2:$B$50,MATCH(E244,Forfaits!$A$2:$A$50,0))*G244,""))</f>
        <v/>
      </c>
      <c r="M244" s="18" t="str">
        <f aca="false">IF(L244="","",MAX(0,L244-N(H244)))</f>
        <v/>
      </c>
      <c r="N244" s="19" t="str">
        <f aca="true">IF(K244="","",IF(K244&lt;TODAY(),"En retard",IF(K244-TODAY()&lt;=7,"Expire bientôt","Actif")))</f>
        <v/>
      </c>
    </row>
    <row r="245" customFormat="false" ht="15" hidden="false" customHeight="false" outlineLevel="0" collapsed="false">
      <c r="A245" s="13"/>
      <c r="B245" s="13"/>
      <c r="C245" s="14"/>
      <c r="D245" s="15"/>
      <c r="E245" s="13"/>
      <c r="F245" s="15"/>
      <c r="G245" s="13"/>
      <c r="H245" s="16"/>
      <c r="I245" s="13"/>
      <c r="J245" s="13"/>
      <c r="K245" s="17" t="str">
        <f aca="false">IF(OR(F245="",G245=""),"",EDATE(F245,G245)-1)</f>
        <v/>
      </c>
      <c r="L245" s="18" t="str">
        <f aca="false">IF(OR(E245="",G245=""),"",IFERROR(INDEX(Forfaits!$B$2:$B$50,MATCH(E245,Forfaits!$A$2:$A$50,0))*G245,""))</f>
        <v/>
      </c>
      <c r="M245" s="18" t="str">
        <f aca="false">IF(L245="","",MAX(0,L245-N(H245)))</f>
        <v/>
      </c>
      <c r="N245" s="19" t="str">
        <f aca="true">IF(K245="","",IF(K245&lt;TODAY(),"En retard",IF(K245-TODAY()&lt;=7,"Expire bientôt","Actif")))</f>
        <v/>
      </c>
    </row>
    <row r="246" customFormat="false" ht="15" hidden="false" customHeight="false" outlineLevel="0" collapsed="false">
      <c r="A246" s="13"/>
      <c r="B246" s="13"/>
      <c r="C246" s="14"/>
      <c r="D246" s="15"/>
      <c r="E246" s="13"/>
      <c r="F246" s="15"/>
      <c r="G246" s="13"/>
      <c r="H246" s="16"/>
      <c r="I246" s="13"/>
      <c r="J246" s="13"/>
      <c r="K246" s="17" t="str">
        <f aca="false">IF(OR(F246="",G246=""),"",EDATE(F246,G246)-1)</f>
        <v/>
      </c>
      <c r="L246" s="18" t="str">
        <f aca="false">IF(OR(E246="",G246=""),"",IFERROR(INDEX(Forfaits!$B$2:$B$50,MATCH(E246,Forfaits!$A$2:$A$50,0))*G246,""))</f>
        <v/>
      </c>
      <c r="M246" s="18" t="str">
        <f aca="false">IF(L246="","",MAX(0,L246-N(H246)))</f>
        <v/>
      </c>
      <c r="N246" s="19" t="str">
        <f aca="true">IF(K246="","",IF(K246&lt;TODAY(),"En retard",IF(K246-TODAY()&lt;=7,"Expire bientôt","Actif")))</f>
        <v/>
      </c>
    </row>
    <row r="247" customFormat="false" ht="15" hidden="false" customHeight="false" outlineLevel="0" collapsed="false">
      <c r="A247" s="13"/>
      <c r="B247" s="13"/>
      <c r="C247" s="14"/>
      <c r="D247" s="15"/>
      <c r="E247" s="13"/>
      <c r="F247" s="15"/>
      <c r="G247" s="13"/>
      <c r="H247" s="16"/>
      <c r="I247" s="13"/>
      <c r="J247" s="13"/>
      <c r="K247" s="17" t="str">
        <f aca="false">IF(OR(F247="",G247=""),"",EDATE(F247,G247)-1)</f>
        <v/>
      </c>
      <c r="L247" s="18" t="str">
        <f aca="false">IF(OR(E247="",G247=""),"",IFERROR(INDEX(Forfaits!$B$2:$B$50,MATCH(E247,Forfaits!$A$2:$A$50,0))*G247,""))</f>
        <v/>
      </c>
      <c r="M247" s="18" t="str">
        <f aca="false">IF(L247="","",MAX(0,L247-N(H247)))</f>
        <v/>
      </c>
      <c r="N247" s="19" t="str">
        <f aca="true">IF(K247="","",IF(K247&lt;TODAY(),"En retard",IF(K247-TODAY()&lt;=7,"Expire bientôt","Actif")))</f>
        <v/>
      </c>
    </row>
    <row r="248" customFormat="false" ht="15" hidden="false" customHeight="false" outlineLevel="0" collapsed="false">
      <c r="A248" s="13"/>
      <c r="B248" s="13"/>
      <c r="C248" s="14"/>
      <c r="D248" s="15"/>
      <c r="E248" s="13"/>
      <c r="F248" s="15"/>
      <c r="G248" s="13"/>
      <c r="H248" s="16"/>
      <c r="I248" s="13"/>
      <c r="J248" s="13"/>
      <c r="K248" s="17" t="str">
        <f aca="false">IF(OR(F248="",G248=""),"",EDATE(F248,G248)-1)</f>
        <v/>
      </c>
      <c r="L248" s="18" t="str">
        <f aca="false">IF(OR(E248="",G248=""),"",IFERROR(INDEX(Forfaits!$B$2:$B$50,MATCH(E248,Forfaits!$A$2:$A$50,0))*G248,""))</f>
        <v/>
      </c>
      <c r="M248" s="18" t="str">
        <f aca="false">IF(L248="","",MAX(0,L248-N(H248)))</f>
        <v/>
      </c>
      <c r="N248" s="19" t="str">
        <f aca="true">IF(K248="","",IF(K248&lt;TODAY(),"En retard",IF(K248-TODAY()&lt;=7,"Expire bientôt","Actif")))</f>
        <v/>
      </c>
    </row>
    <row r="249" customFormat="false" ht="15" hidden="false" customHeight="false" outlineLevel="0" collapsed="false">
      <c r="A249" s="13"/>
      <c r="B249" s="13"/>
      <c r="C249" s="14"/>
      <c r="D249" s="15"/>
      <c r="E249" s="13"/>
      <c r="F249" s="15"/>
      <c r="G249" s="13"/>
      <c r="H249" s="16"/>
      <c r="I249" s="13"/>
      <c r="J249" s="13"/>
      <c r="K249" s="17" t="str">
        <f aca="false">IF(OR(F249="",G249=""),"",EDATE(F249,G249)-1)</f>
        <v/>
      </c>
      <c r="L249" s="18" t="str">
        <f aca="false">IF(OR(E249="",G249=""),"",IFERROR(INDEX(Forfaits!$B$2:$B$50,MATCH(E249,Forfaits!$A$2:$A$50,0))*G249,""))</f>
        <v/>
      </c>
      <c r="M249" s="18" t="str">
        <f aca="false">IF(L249="","",MAX(0,L249-N(H249)))</f>
        <v/>
      </c>
      <c r="N249" s="19" t="str">
        <f aca="true">IF(K249="","",IF(K249&lt;TODAY(),"En retard",IF(K249-TODAY()&lt;=7,"Expire bientôt","Actif")))</f>
        <v/>
      </c>
    </row>
    <row r="250" customFormat="false" ht="15" hidden="false" customHeight="false" outlineLevel="0" collapsed="false">
      <c r="A250" s="13"/>
      <c r="B250" s="13"/>
      <c r="C250" s="14"/>
      <c r="D250" s="15"/>
      <c r="E250" s="13"/>
      <c r="F250" s="15"/>
      <c r="G250" s="13"/>
      <c r="H250" s="16"/>
      <c r="I250" s="13"/>
      <c r="J250" s="13"/>
      <c r="K250" s="17" t="str">
        <f aca="false">IF(OR(F250="",G250=""),"",EDATE(F250,G250)-1)</f>
        <v/>
      </c>
      <c r="L250" s="18" t="str">
        <f aca="false">IF(OR(E250="",G250=""),"",IFERROR(INDEX(Forfaits!$B$2:$B$50,MATCH(E250,Forfaits!$A$2:$A$50,0))*G250,""))</f>
        <v/>
      </c>
      <c r="M250" s="18" t="str">
        <f aca="false">IF(L250="","",MAX(0,L250-N(H250)))</f>
        <v/>
      </c>
      <c r="N250" s="19" t="str">
        <f aca="true">IF(K250="","",IF(K250&lt;TODAY(),"En retard",IF(K250-TODAY()&lt;=7,"Expire bientôt","Actif")))</f>
        <v/>
      </c>
    </row>
    <row r="251" customFormat="false" ht="15" hidden="false" customHeight="false" outlineLevel="0" collapsed="false">
      <c r="A251" s="13"/>
      <c r="B251" s="13"/>
      <c r="C251" s="14"/>
      <c r="D251" s="15"/>
      <c r="E251" s="13"/>
      <c r="F251" s="15"/>
      <c r="G251" s="13"/>
      <c r="H251" s="16"/>
      <c r="I251" s="13"/>
      <c r="J251" s="13"/>
      <c r="K251" s="17" t="str">
        <f aca="false">IF(OR(F251="",G251=""),"",EDATE(F251,G251)-1)</f>
        <v/>
      </c>
      <c r="L251" s="18" t="str">
        <f aca="false">IF(OR(E251="",G251=""),"",IFERROR(INDEX(Forfaits!$B$2:$B$50,MATCH(E251,Forfaits!$A$2:$A$50,0))*G251,""))</f>
        <v/>
      </c>
      <c r="M251" s="18" t="str">
        <f aca="false">IF(L251="","",MAX(0,L251-N(H251)))</f>
        <v/>
      </c>
      <c r="N251" s="19" t="str">
        <f aca="true">IF(K251="","",IF(K251&lt;TODAY(),"En retard",IF(K251-TODAY()&lt;=7,"Expire bientôt","Actif")))</f>
        <v/>
      </c>
    </row>
    <row r="252" customFormat="false" ht="15" hidden="false" customHeight="false" outlineLevel="0" collapsed="false">
      <c r="A252" s="13"/>
      <c r="B252" s="13"/>
      <c r="C252" s="14"/>
      <c r="D252" s="15"/>
      <c r="E252" s="13"/>
      <c r="F252" s="15"/>
      <c r="G252" s="13"/>
      <c r="H252" s="16"/>
      <c r="I252" s="13"/>
      <c r="J252" s="13"/>
      <c r="K252" s="17" t="str">
        <f aca="false">IF(OR(F252="",G252=""),"",EDATE(F252,G252)-1)</f>
        <v/>
      </c>
      <c r="L252" s="18" t="str">
        <f aca="false">IF(OR(E252="",G252=""),"",IFERROR(INDEX(Forfaits!$B$2:$B$50,MATCH(E252,Forfaits!$A$2:$A$50,0))*G252,""))</f>
        <v/>
      </c>
      <c r="M252" s="18" t="str">
        <f aca="false">IF(L252="","",MAX(0,L252-N(H252)))</f>
        <v/>
      </c>
      <c r="N252" s="19" t="str">
        <f aca="true">IF(K252="","",IF(K252&lt;TODAY(),"En retard",IF(K252-TODAY()&lt;=7,"Expire bientôt","Actif")))</f>
        <v/>
      </c>
    </row>
    <row r="253" customFormat="false" ht="15" hidden="false" customHeight="false" outlineLevel="0" collapsed="false">
      <c r="A253" s="13"/>
      <c r="B253" s="13"/>
      <c r="C253" s="14"/>
      <c r="D253" s="15"/>
      <c r="E253" s="13"/>
      <c r="F253" s="15"/>
      <c r="G253" s="13"/>
      <c r="H253" s="16"/>
      <c r="I253" s="13"/>
      <c r="J253" s="13"/>
      <c r="K253" s="17" t="str">
        <f aca="false">IF(OR(F253="",G253=""),"",EDATE(F253,G253)-1)</f>
        <v/>
      </c>
      <c r="L253" s="18" t="str">
        <f aca="false">IF(OR(E253="",G253=""),"",IFERROR(INDEX(Forfaits!$B$2:$B$50,MATCH(E253,Forfaits!$A$2:$A$50,0))*G253,""))</f>
        <v/>
      </c>
      <c r="M253" s="18" t="str">
        <f aca="false">IF(L253="","",MAX(0,L253-N(H253)))</f>
        <v/>
      </c>
      <c r="N253" s="19" t="str">
        <f aca="true">IF(K253="","",IF(K253&lt;TODAY(),"En retard",IF(K253-TODAY()&lt;=7,"Expire bientôt","Actif")))</f>
        <v/>
      </c>
    </row>
    <row r="254" customFormat="false" ht="15" hidden="false" customHeight="false" outlineLevel="0" collapsed="false">
      <c r="A254" s="13"/>
      <c r="B254" s="13"/>
      <c r="C254" s="14"/>
      <c r="D254" s="15"/>
      <c r="E254" s="13"/>
      <c r="F254" s="15"/>
      <c r="G254" s="13"/>
      <c r="H254" s="16"/>
      <c r="I254" s="13"/>
      <c r="J254" s="13"/>
      <c r="K254" s="17" t="str">
        <f aca="false">IF(OR(F254="",G254=""),"",EDATE(F254,G254)-1)</f>
        <v/>
      </c>
      <c r="L254" s="18" t="str">
        <f aca="false">IF(OR(E254="",G254=""),"",IFERROR(INDEX(Forfaits!$B$2:$B$50,MATCH(E254,Forfaits!$A$2:$A$50,0))*G254,""))</f>
        <v/>
      </c>
      <c r="M254" s="18" t="str">
        <f aca="false">IF(L254="","",MAX(0,L254-N(H254)))</f>
        <v/>
      </c>
      <c r="N254" s="19" t="str">
        <f aca="true">IF(K254="","",IF(K254&lt;TODAY(),"En retard",IF(K254-TODAY()&lt;=7,"Expire bientôt","Actif")))</f>
        <v/>
      </c>
    </row>
    <row r="255" customFormat="false" ht="15" hidden="false" customHeight="false" outlineLevel="0" collapsed="false">
      <c r="A255" s="13"/>
      <c r="B255" s="13"/>
      <c r="C255" s="14"/>
      <c r="D255" s="15"/>
      <c r="E255" s="13"/>
      <c r="F255" s="15"/>
      <c r="G255" s="13"/>
      <c r="H255" s="16"/>
      <c r="I255" s="13"/>
      <c r="J255" s="13"/>
      <c r="K255" s="17" t="str">
        <f aca="false">IF(OR(F255="",G255=""),"",EDATE(F255,G255)-1)</f>
        <v/>
      </c>
      <c r="L255" s="18" t="str">
        <f aca="false">IF(OR(E255="",G255=""),"",IFERROR(INDEX(Forfaits!$B$2:$B$50,MATCH(E255,Forfaits!$A$2:$A$50,0))*G255,""))</f>
        <v/>
      </c>
      <c r="M255" s="18" t="str">
        <f aca="false">IF(L255="","",MAX(0,L255-N(H255)))</f>
        <v/>
      </c>
      <c r="N255" s="19" t="str">
        <f aca="true">IF(K255="","",IF(K255&lt;TODAY(),"En retard",IF(K255-TODAY()&lt;=7,"Expire bientôt","Actif")))</f>
        <v/>
      </c>
    </row>
    <row r="256" customFormat="false" ht="15" hidden="false" customHeight="false" outlineLevel="0" collapsed="false">
      <c r="A256" s="13"/>
      <c r="B256" s="13"/>
      <c r="C256" s="14"/>
      <c r="D256" s="15"/>
      <c r="E256" s="13"/>
      <c r="F256" s="15"/>
      <c r="G256" s="13"/>
      <c r="H256" s="16"/>
      <c r="I256" s="13"/>
      <c r="J256" s="13"/>
      <c r="K256" s="17" t="str">
        <f aca="false">IF(OR(F256="",G256=""),"",EDATE(F256,G256)-1)</f>
        <v/>
      </c>
      <c r="L256" s="18" t="str">
        <f aca="false">IF(OR(E256="",G256=""),"",IFERROR(INDEX(Forfaits!$B$2:$B$50,MATCH(E256,Forfaits!$A$2:$A$50,0))*G256,""))</f>
        <v/>
      </c>
      <c r="M256" s="18" t="str">
        <f aca="false">IF(L256="","",MAX(0,L256-N(H256)))</f>
        <v/>
      </c>
      <c r="N256" s="19" t="str">
        <f aca="true">IF(K256="","",IF(K256&lt;TODAY(),"En retard",IF(K256-TODAY()&lt;=7,"Expire bientôt","Actif")))</f>
        <v/>
      </c>
    </row>
    <row r="257" customFormat="false" ht="15" hidden="false" customHeight="false" outlineLevel="0" collapsed="false">
      <c r="A257" s="13"/>
      <c r="B257" s="13"/>
      <c r="C257" s="14"/>
      <c r="D257" s="15"/>
      <c r="E257" s="13"/>
      <c r="F257" s="15"/>
      <c r="G257" s="13"/>
      <c r="H257" s="16"/>
      <c r="I257" s="13"/>
      <c r="J257" s="13"/>
      <c r="K257" s="17" t="str">
        <f aca="false">IF(OR(F257="",G257=""),"",EDATE(F257,G257)-1)</f>
        <v/>
      </c>
      <c r="L257" s="18" t="str">
        <f aca="false">IF(OR(E257="",G257=""),"",IFERROR(INDEX(Forfaits!$B$2:$B$50,MATCH(E257,Forfaits!$A$2:$A$50,0))*G257,""))</f>
        <v/>
      </c>
      <c r="M257" s="18" t="str">
        <f aca="false">IF(L257="","",MAX(0,L257-N(H257)))</f>
        <v/>
      </c>
      <c r="N257" s="19" t="str">
        <f aca="true">IF(K257="","",IF(K257&lt;TODAY(),"En retard",IF(K257-TODAY()&lt;=7,"Expire bientôt","Actif")))</f>
        <v/>
      </c>
    </row>
    <row r="258" customFormat="false" ht="15" hidden="false" customHeight="false" outlineLevel="0" collapsed="false">
      <c r="A258" s="13"/>
      <c r="B258" s="13"/>
      <c r="C258" s="14"/>
      <c r="D258" s="15"/>
      <c r="E258" s="13"/>
      <c r="F258" s="15"/>
      <c r="G258" s="13"/>
      <c r="H258" s="16"/>
      <c r="I258" s="13"/>
      <c r="J258" s="13"/>
      <c r="K258" s="17" t="str">
        <f aca="false">IF(OR(F258="",G258=""),"",EDATE(F258,G258)-1)</f>
        <v/>
      </c>
      <c r="L258" s="18" t="str">
        <f aca="false">IF(OR(E258="",G258=""),"",IFERROR(INDEX(Forfaits!$B$2:$B$50,MATCH(E258,Forfaits!$A$2:$A$50,0))*G258,""))</f>
        <v/>
      </c>
      <c r="M258" s="18" t="str">
        <f aca="false">IF(L258="","",MAX(0,L258-N(H258)))</f>
        <v/>
      </c>
      <c r="N258" s="19" t="str">
        <f aca="true">IF(K258="","",IF(K258&lt;TODAY(),"En retard",IF(K258-TODAY()&lt;=7,"Expire bientôt","Actif")))</f>
        <v/>
      </c>
    </row>
    <row r="259" customFormat="false" ht="15" hidden="false" customHeight="false" outlineLevel="0" collapsed="false">
      <c r="A259" s="13"/>
      <c r="B259" s="13"/>
      <c r="C259" s="14"/>
      <c r="D259" s="15"/>
      <c r="E259" s="13"/>
      <c r="F259" s="15"/>
      <c r="G259" s="13"/>
      <c r="H259" s="16"/>
      <c r="I259" s="13"/>
      <c r="J259" s="13"/>
      <c r="K259" s="17" t="str">
        <f aca="false">IF(OR(F259="",G259=""),"",EDATE(F259,G259)-1)</f>
        <v/>
      </c>
      <c r="L259" s="18" t="str">
        <f aca="false">IF(OR(E259="",G259=""),"",IFERROR(INDEX(Forfaits!$B$2:$B$50,MATCH(E259,Forfaits!$A$2:$A$50,0))*G259,""))</f>
        <v/>
      </c>
      <c r="M259" s="18" t="str">
        <f aca="false">IF(L259="","",MAX(0,L259-N(H259)))</f>
        <v/>
      </c>
      <c r="N259" s="19" t="str">
        <f aca="true">IF(K259="","",IF(K259&lt;TODAY(),"En retard",IF(K259-TODAY()&lt;=7,"Expire bientôt","Actif")))</f>
        <v/>
      </c>
    </row>
    <row r="260" customFormat="false" ht="15" hidden="false" customHeight="false" outlineLevel="0" collapsed="false">
      <c r="A260" s="13"/>
      <c r="B260" s="13"/>
      <c r="C260" s="14"/>
      <c r="D260" s="15"/>
      <c r="E260" s="13"/>
      <c r="F260" s="15"/>
      <c r="G260" s="13"/>
      <c r="H260" s="16"/>
      <c r="I260" s="13"/>
      <c r="J260" s="13"/>
      <c r="K260" s="17" t="str">
        <f aca="false">IF(OR(F260="",G260=""),"",EDATE(F260,G260)-1)</f>
        <v/>
      </c>
      <c r="L260" s="18" t="str">
        <f aca="false">IF(OR(E260="",G260=""),"",IFERROR(INDEX(Forfaits!$B$2:$B$50,MATCH(E260,Forfaits!$A$2:$A$50,0))*G260,""))</f>
        <v/>
      </c>
      <c r="M260" s="18" t="str">
        <f aca="false">IF(L260="","",MAX(0,L260-N(H260)))</f>
        <v/>
      </c>
      <c r="N260" s="19" t="str">
        <f aca="true">IF(K260="","",IF(K260&lt;TODAY(),"En retard",IF(K260-TODAY()&lt;=7,"Expire bientôt","Actif")))</f>
        <v/>
      </c>
    </row>
    <row r="261" customFormat="false" ht="15" hidden="false" customHeight="false" outlineLevel="0" collapsed="false">
      <c r="A261" s="13"/>
      <c r="B261" s="13"/>
      <c r="C261" s="14"/>
      <c r="D261" s="15"/>
      <c r="E261" s="13"/>
      <c r="F261" s="15"/>
      <c r="G261" s="13"/>
      <c r="H261" s="16"/>
      <c r="I261" s="13"/>
      <c r="J261" s="13"/>
      <c r="K261" s="17" t="str">
        <f aca="false">IF(OR(F261="",G261=""),"",EDATE(F261,G261)-1)</f>
        <v/>
      </c>
      <c r="L261" s="18" t="str">
        <f aca="false">IF(OR(E261="",G261=""),"",IFERROR(INDEX(Forfaits!$B$2:$B$50,MATCH(E261,Forfaits!$A$2:$A$50,0))*G261,""))</f>
        <v/>
      </c>
      <c r="M261" s="18" t="str">
        <f aca="false">IF(L261="","",MAX(0,L261-N(H261)))</f>
        <v/>
      </c>
      <c r="N261" s="19" t="str">
        <f aca="true">IF(K261="","",IF(K261&lt;TODAY(),"En retard",IF(K261-TODAY()&lt;=7,"Expire bientôt","Actif")))</f>
        <v/>
      </c>
    </row>
    <row r="262" customFormat="false" ht="15" hidden="false" customHeight="false" outlineLevel="0" collapsed="false">
      <c r="A262" s="13"/>
      <c r="B262" s="13"/>
      <c r="C262" s="14"/>
      <c r="D262" s="15"/>
      <c r="E262" s="13"/>
      <c r="F262" s="15"/>
      <c r="G262" s="13"/>
      <c r="H262" s="16"/>
      <c r="I262" s="13"/>
      <c r="J262" s="13"/>
      <c r="K262" s="17" t="str">
        <f aca="false">IF(OR(F262="",G262=""),"",EDATE(F262,G262)-1)</f>
        <v/>
      </c>
      <c r="L262" s="18" t="str">
        <f aca="false">IF(OR(E262="",G262=""),"",IFERROR(INDEX(Forfaits!$B$2:$B$50,MATCH(E262,Forfaits!$A$2:$A$50,0))*G262,""))</f>
        <v/>
      </c>
      <c r="M262" s="18" t="str">
        <f aca="false">IF(L262="","",MAX(0,L262-N(H262)))</f>
        <v/>
      </c>
      <c r="N262" s="19" t="str">
        <f aca="true">IF(K262="","",IF(K262&lt;TODAY(),"En retard",IF(K262-TODAY()&lt;=7,"Expire bientôt","Actif")))</f>
        <v/>
      </c>
    </row>
    <row r="263" customFormat="false" ht="15" hidden="false" customHeight="false" outlineLevel="0" collapsed="false">
      <c r="A263" s="13"/>
      <c r="B263" s="13"/>
      <c r="C263" s="14"/>
      <c r="D263" s="15"/>
      <c r="E263" s="13"/>
      <c r="F263" s="15"/>
      <c r="G263" s="13"/>
      <c r="H263" s="16"/>
      <c r="I263" s="13"/>
      <c r="J263" s="13"/>
      <c r="K263" s="17" t="str">
        <f aca="false">IF(OR(F263="",G263=""),"",EDATE(F263,G263)-1)</f>
        <v/>
      </c>
      <c r="L263" s="18" t="str">
        <f aca="false">IF(OR(E263="",G263=""),"",IFERROR(INDEX(Forfaits!$B$2:$B$50,MATCH(E263,Forfaits!$A$2:$A$50,0))*G263,""))</f>
        <v/>
      </c>
      <c r="M263" s="18" t="str">
        <f aca="false">IF(L263="","",MAX(0,L263-N(H263)))</f>
        <v/>
      </c>
      <c r="N263" s="19" t="str">
        <f aca="true">IF(K263="","",IF(K263&lt;TODAY(),"En retard",IF(K263-TODAY()&lt;=7,"Expire bientôt","Actif")))</f>
        <v/>
      </c>
    </row>
    <row r="264" customFormat="false" ht="15" hidden="false" customHeight="false" outlineLevel="0" collapsed="false">
      <c r="A264" s="13"/>
      <c r="B264" s="13"/>
      <c r="C264" s="14"/>
      <c r="D264" s="15"/>
      <c r="E264" s="13"/>
      <c r="F264" s="15"/>
      <c r="G264" s="13"/>
      <c r="H264" s="16"/>
      <c r="I264" s="13"/>
      <c r="J264" s="13"/>
      <c r="K264" s="17" t="str">
        <f aca="false">IF(OR(F264="",G264=""),"",EDATE(F264,G264)-1)</f>
        <v/>
      </c>
      <c r="L264" s="18" t="str">
        <f aca="false">IF(OR(E264="",G264=""),"",IFERROR(INDEX(Forfaits!$B$2:$B$50,MATCH(E264,Forfaits!$A$2:$A$50,0))*G264,""))</f>
        <v/>
      </c>
      <c r="M264" s="18" t="str">
        <f aca="false">IF(L264="","",MAX(0,L264-N(H264)))</f>
        <v/>
      </c>
      <c r="N264" s="19" t="str">
        <f aca="true">IF(K264="","",IF(K264&lt;TODAY(),"En retard",IF(K264-TODAY()&lt;=7,"Expire bientôt","Actif")))</f>
        <v/>
      </c>
    </row>
    <row r="265" customFormat="false" ht="15" hidden="false" customHeight="false" outlineLevel="0" collapsed="false">
      <c r="A265" s="13"/>
      <c r="B265" s="13"/>
      <c r="C265" s="14"/>
      <c r="D265" s="15"/>
      <c r="E265" s="13"/>
      <c r="F265" s="15"/>
      <c r="G265" s="13"/>
      <c r="H265" s="16"/>
      <c r="I265" s="13"/>
      <c r="J265" s="13"/>
      <c r="K265" s="17" t="str">
        <f aca="false">IF(OR(F265="",G265=""),"",EDATE(F265,G265)-1)</f>
        <v/>
      </c>
      <c r="L265" s="18" t="str">
        <f aca="false">IF(OR(E265="",G265=""),"",IFERROR(INDEX(Forfaits!$B$2:$B$50,MATCH(E265,Forfaits!$A$2:$A$50,0))*G265,""))</f>
        <v/>
      </c>
      <c r="M265" s="18" t="str">
        <f aca="false">IF(L265="","",MAX(0,L265-N(H265)))</f>
        <v/>
      </c>
      <c r="N265" s="19" t="str">
        <f aca="true">IF(K265="","",IF(K265&lt;TODAY(),"En retard",IF(K265-TODAY()&lt;=7,"Expire bientôt","Actif")))</f>
        <v/>
      </c>
    </row>
    <row r="266" customFormat="false" ht="15" hidden="false" customHeight="false" outlineLevel="0" collapsed="false">
      <c r="A266" s="13"/>
      <c r="B266" s="13"/>
      <c r="C266" s="14"/>
      <c r="D266" s="15"/>
      <c r="E266" s="13"/>
      <c r="F266" s="15"/>
      <c r="G266" s="13"/>
      <c r="H266" s="16"/>
      <c r="I266" s="13"/>
      <c r="J266" s="13"/>
      <c r="K266" s="17" t="str">
        <f aca="false">IF(OR(F266="",G266=""),"",EDATE(F266,G266)-1)</f>
        <v/>
      </c>
      <c r="L266" s="18" t="str">
        <f aca="false">IF(OR(E266="",G266=""),"",IFERROR(INDEX(Forfaits!$B$2:$B$50,MATCH(E266,Forfaits!$A$2:$A$50,0))*G266,""))</f>
        <v/>
      </c>
      <c r="M266" s="18" t="str">
        <f aca="false">IF(L266="","",MAX(0,L266-N(H266)))</f>
        <v/>
      </c>
      <c r="N266" s="19" t="str">
        <f aca="true">IF(K266="","",IF(K266&lt;TODAY(),"En retard",IF(K266-TODAY()&lt;=7,"Expire bientôt","Actif")))</f>
        <v/>
      </c>
    </row>
    <row r="267" customFormat="false" ht="15" hidden="false" customHeight="false" outlineLevel="0" collapsed="false">
      <c r="A267" s="13"/>
      <c r="B267" s="13"/>
      <c r="C267" s="14"/>
      <c r="D267" s="15"/>
      <c r="E267" s="13"/>
      <c r="F267" s="15"/>
      <c r="G267" s="13"/>
      <c r="H267" s="16"/>
      <c r="I267" s="13"/>
      <c r="J267" s="13"/>
      <c r="K267" s="17" t="str">
        <f aca="false">IF(OR(F267="",G267=""),"",EDATE(F267,G267)-1)</f>
        <v/>
      </c>
      <c r="L267" s="18" t="str">
        <f aca="false">IF(OR(E267="",G267=""),"",IFERROR(INDEX(Forfaits!$B$2:$B$50,MATCH(E267,Forfaits!$A$2:$A$50,0))*G267,""))</f>
        <v/>
      </c>
      <c r="M267" s="18" t="str">
        <f aca="false">IF(L267="","",MAX(0,L267-N(H267)))</f>
        <v/>
      </c>
      <c r="N267" s="19" t="str">
        <f aca="true">IF(K267="","",IF(K267&lt;TODAY(),"En retard",IF(K267-TODAY()&lt;=7,"Expire bientôt","Actif")))</f>
        <v/>
      </c>
    </row>
    <row r="268" customFormat="false" ht="15" hidden="false" customHeight="false" outlineLevel="0" collapsed="false">
      <c r="A268" s="13"/>
      <c r="B268" s="13"/>
      <c r="C268" s="14"/>
      <c r="D268" s="15"/>
      <c r="E268" s="13"/>
      <c r="F268" s="15"/>
      <c r="G268" s="13"/>
      <c r="H268" s="16"/>
      <c r="I268" s="13"/>
      <c r="J268" s="13"/>
      <c r="K268" s="17" t="str">
        <f aca="false">IF(OR(F268="",G268=""),"",EDATE(F268,G268)-1)</f>
        <v/>
      </c>
      <c r="L268" s="18" t="str">
        <f aca="false">IF(OR(E268="",G268=""),"",IFERROR(INDEX(Forfaits!$B$2:$B$50,MATCH(E268,Forfaits!$A$2:$A$50,0))*G268,""))</f>
        <v/>
      </c>
      <c r="M268" s="18" t="str">
        <f aca="false">IF(L268="","",MAX(0,L268-N(H268)))</f>
        <v/>
      </c>
      <c r="N268" s="19" t="str">
        <f aca="true">IF(K268="","",IF(K268&lt;TODAY(),"En retard",IF(K268-TODAY()&lt;=7,"Expire bientôt","Actif")))</f>
        <v/>
      </c>
    </row>
    <row r="269" customFormat="false" ht="15" hidden="false" customHeight="false" outlineLevel="0" collapsed="false">
      <c r="A269" s="13"/>
      <c r="B269" s="13"/>
      <c r="C269" s="14"/>
      <c r="D269" s="15"/>
      <c r="E269" s="13"/>
      <c r="F269" s="15"/>
      <c r="G269" s="13"/>
      <c r="H269" s="16"/>
      <c r="I269" s="13"/>
      <c r="J269" s="13"/>
      <c r="K269" s="17" t="str">
        <f aca="false">IF(OR(F269="",G269=""),"",EDATE(F269,G269)-1)</f>
        <v/>
      </c>
      <c r="L269" s="18" t="str">
        <f aca="false">IF(OR(E269="",G269=""),"",IFERROR(INDEX(Forfaits!$B$2:$B$50,MATCH(E269,Forfaits!$A$2:$A$50,0))*G269,""))</f>
        <v/>
      </c>
      <c r="M269" s="18" t="str">
        <f aca="false">IF(L269="","",MAX(0,L269-N(H269)))</f>
        <v/>
      </c>
      <c r="N269" s="19" t="str">
        <f aca="true">IF(K269="","",IF(K269&lt;TODAY(),"En retard",IF(K269-TODAY()&lt;=7,"Expire bientôt","Actif")))</f>
        <v/>
      </c>
    </row>
    <row r="270" customFormat="false" ht="15" hidden="false" customHeight="false" outlineLevel="0" collapsed="false">
      <c r="A270" s="13"/>
      <c r="B270" s="13"/>
      <c r="C270" s="14"/>
      <c r="D270" s="15"/>
      <c r="E270" s="13"/>
      <c r="F270" s="15"/>
      <c r="G270" s="13"/>
      <c r="H270" s="16"/>
      <c r="I270" s="13"/>
      <c r="J270" s="13"/>
      <c r="K270" s="17" t="str">
        <f aca="false">IF(OR(F270="",G270=""),"",EDATE(F270,G270)-1)</f>
        <v/>
      </c>
      <c r="L270" s="18" t="str">
        <f aca="false">IF(OR(E270="",G270=""),"",IFERROR(INDEX(Forfaits!$B$2:$B$50,MATCH(E270,Forfaits!$A$2:$A$50,0))*G270,""))</f>
        <v/>
      </c>
      <c r="M270" s="18" t="str">
        <f aca="false">IF(L270="","",MAX(0,L270-N(H270)))</f>
        <v/>
      </c>
      <c r="N270" s="19" t="str">
        <f aca="true">IF(K270="","",IF(K270&lt;TODAY(),"En retard",IF(K270-TODAY()&lt;=7,"Expire bientôt","Actif")))</f>
        <v/>
      </c>
    </row>
    <row r="271" customFormat="false" ht="15" hidden="false" customHeight="false" outlineLevel="0" collapsed="false">
      <c r="A271" s="13"/>
      <c r="B271" s="13"/>
      <c r="C271" s="14"/>
      <c r="D271" s="15"/>
      <c r="E271" s="13"/>
      <c r="F271" s="15"/>
      <c r="G271" s="13"/>
      <c r="H271" s="16"/>
      <c r="I271" s="13"/>
      <c r="J271" s="13"/>
      <c r="K271" s="17" t="str">
        <f aca="false">IF(OR(F271="",G271=""),"",EDATE(F271,G271)-1)</f>
        <v/>
      </c>
      <c r="L271" s="18" t="str">
        <f aca="false">IF(OR(E271="",G271=""),"",IFERROR(INDEX(Forfaits!$B$2:$B$50,MATCH(E271,Forfaits!$A$2:$A$50,0))*G271,""))</f>
        <v/>
      </c>
      <c r="M271" s="18" t="str">
        <f aca="false">IF(L271="","",MAX(0,L271-N(H271)))</f>
        <v/>
      </c>
      <c r="N271" s="19" t="str">
        <f aca="true">IF(K271="","",IF(K271&lt;TODAY(),"En retard",IF(K271-TODAY()&lt;=7,"Expire bientôt","Actif")))</f>
        <v/>
      </c>
    </row>
    <row r="272" customFormat="false" ht="15" hidden="false" customHeight="false" outlineLevel="0" collapsed="false">
      <c r="A272" s="13"/>
      <c r="B272" s="13"/>
      <c r="C272" s="14"/>
      <c r="D272" s="15"/>
      <c r="E272" s="13"/>
      <c r="F272" s="15"/>
      <c r="G272" s="13"/>
      <c r="H272" s="16"/>
      <c r="I272" s="13"/>
      <c r="J272" s="13"/>
      <c r="K272" s="17" t="str">
        <f aca="false">IF(OR(F272="",G272=""),"",EDATE(F272,G272)-1)</f>
        <v/>
      </c>
      <c r="L272" s="18" t="str">
        <f aca="false">IF(OR(E272="",G272=""),"",IFERROR(INDEX(Forfaits!$B$2:$B$50,MATCH(E272,Forfaits!$A$2:$A$50,0))*G272,""))</f>
        <v/>
      </c>
      <c r="M272" s="18" t="str">
        <f aca="false">IF(L272="","",MAX(0,L272-N(H272)))</f>
        <v/>
      </c>
      <c r="N272" s="19" t="str">
        <f aca="true">IF(K272="","",IF(K272&lt;TODAY(),"En retard",IF(K272-TODAY()&lt;=7,"Expire bientôt","Actif")))</f>
        <v/>
      </c>
    </row>
    <row r="273" customFormat="false" ht="15" hidden="false" customHeight="false" outlineLevel="0" collapsed="false">
      <c r="A273" s="13"/>
      <c r="B273" s="13"/>
      <c r="C273" s="14"/>
      <c r="D273" s="15"/>
      <c r="E273" s="13"/>
      <c r="F273" s="15"/>
      <c r="G273" s="13"/>
      <c r="H273" s="16"/>
      <c r="I273" s="13"/>
      <c r="J273" s="13"/>
      <c r="K273" s="17" t="str">
        <f aca="false">IF(OR(F273="",G273=""),"",EDATE(F273,G273)-1)</f>
        <v/>
      </c>
      <c r="L273" s="18" t="str">
        <f aca="false">IF(OR(E273="",G273=""),"",IFERROR(INDEX(Forfaits!$B$2:$B$50,MATCH(E273,Forfaits!$A$2:$A$50,0))*G273,""))</f>
        <v/>
      </c>
      <c r="M273" s="18" t="str">
        <f aca="false">IF(L273="","",MAX(0,L273-N(H273)))</f>
        <v/>
      </c>
      <c r="N273" s="19" t="str">
        <f aca="true">IF(K273="","",IF(K273&lt;TODAY(),"En retard",IF(K273-TODAY()&lt;=7,"Expire bientôt","Actif")))</f>
        <v/>
      </c>
    </row>
    <row r="274" customFormat="false" ht="15" hidden="false" customHeight="false" outlineLevel="0" collapsed="false">
      <c r="A274" s="13"/>
      <c r="B274" s="13"/>
      <c r="C274" s="14"/>
      <c r="D274" s="15"/>
      <c r="E274" s="13"/>
      <c r="F274" s="15"/>
      <c r="G274" s="13"/>
      <c r="H274" s="16"/>
      <c r="I274" s="13"/>
      <c r="J274" s="13"/>
      <c r="K274" s="17" t="str">
        <f aca="false">IF(OR(F274="",G274=""),"",EDATE(F274,G274)-1)</f>
        <v/>
      </c>
      <c r="L274" s="18" t="str">
        <f aca="false">IF(OR(E274="",G274=""),"",IFERROR(INDEX(Forfaits!$B$2:$B$50,MATCH(E274,Forfaits!$A$2:$A$50,0))*G274,""))</f>
        <v/>
      </c>
      <c r="M274" s="18" t="str">
        <f aca="false">IF(L274="","",MAX(0,L274-N(H274)))</f>
        <v/>
      </c>
      <c r="N274" s="19" t="str">
        <f aca="true">IF(K274="","",IF(K274&lt;TODAY(),"En retard",IF(K274-TODAY()&lt;=7,"Expire bientôt","Actif")))</f>
        <v/>
      </c>
    </row>
    <row r="275" customFormat="false" ht="15" hidden="false" customHeight="false" outlineLevel="0" collapsed="false">
      <c r="A275" s="13"/>
      <c r="B275" s="13"/>
      <c r="C275" s="14"/>
      <c r="D275" s="15"/>
      <c r="E275" s="13"/>
      <c r="F275" s="15"/>
      <c r="G275" s="13"/>
      <c r="H275" s="16"/>
      <c r="I275" s="13"/>
      <c r="J275" s="13"/>
      <c r="K275" s="17" t="str">
        <f aca="false">IF(OR(F275="",G275=""),"",EDATE(F275,G275)-1)</f>
        <v/>
      </c>
      <c r="L275" s="18" t="str">
        <f aca="false">IF(OR(E275="",G275=""),"",IFERROR(INDEX(Forfaits!$B$2:$B$50,MATCH(E275,Forfaits!$A$2:$A$50,0))*G275,""))</f>
        <v/>
      </c>
      <c r="M275" s="18" t="str">
        <f aca="false">IF(L275="","",MAX(0,L275-N(H275)))</f>
        <v/>
      </c>
      <c r="N275" s="19" t="str">
        <f aca="true">IF(K275="","",IF(K275&lt;TODAY(),"En retard",IF(K275-TODAY()&lt;=7,"Expire bientôt","Actif")))</f>
        <v/>
      </c>
    </row>
    <row r="276" customFormat="false" ht="15" hidden="false" customHeight="false" outlineLevel="0" collapsed="false">
      <c r="A276" s="13"/>
      <c r="B276" s="13"/>
      <c r="C276" s="14"/>
      <c r="D276" s="15"/>
      <c r="E276" s="13"/>
      <c r="F276" s="15"/>
      <c r="G276" s="13"/>
      <c r="H276" s="16"/>
      <c r="I276" s="13"/>
      <c r="J276" s="13"/>
      <c r="K276" s="17" t="str">
        <f aca="false">IF(OR(F276="",G276=""),"",EDATE(F276,G276)-1)</f>
        <v/>
      </c>
      <c r="L276" s="18" t="str">
        <f aca="false">IF(OR(E276="",G276=""),"",IFERROR(INDEX(Forfaits!$B$2:$B$50,MATCH(E276,Forfaits!$A$2:$A$50,0))*G276,""))</f>
        <v/>
      </c>
      <c r="M276" s="18" t="str">
        <f aca="false">IF(L276="","",MAX(0,L276-N(H276)))</f>
        <v/>
      </c>
      <c r="N276" s="19" t="str">
        <f aca="true">IF(K276="","",IF(K276&lt;TODAY(),"En retard",IF(K276-TODAY()&lt;=7,"Expire bientôt","Actif")))</f>
        <v/>
      </c>
    </row>
    <row r="277" customFormat="false" ht="15" hidden="false" customHeight="false" outlineLevel="0" collapsed="false">
      <c r="A277" s="13"/>
      <c r="B277" s="13"/>
      <c r="C277" s="14"/>
      <c r="D277" s="15"/>
      <c r="E277" s="13"/>
      <c r="F277" s="15"/>
      <c r="G277" s="13"/>
      <c r="H277" s="16"/>
      <c r="I277" s="13"/>
      <c r="J277" s="13"/>
      <c r="K277" s="17" t="str">
        <f aca="false">IF(OR(F277="",G277=""),"",EDATE(F277,G277)-1)</f>
        <v/>
      </c>
      <c r="L277" s="18" t="str">
        <f aca="false">IF(OR(E277="",G277=""),"",IFERROR(INDEX(Forfaits!$B$2:$B$50,MATCH(E277,Forfaits!$A$2:$A$50,0))*G277,""))</f>
        <v/>
      </c>
      <c r="M277" s="18" t="str">
        <f aca="false">IF(L277="","",MAX(0,L277-N(H277)))</f>
        <v/>
      </c>
      <c r="N277" s="19" t="str">
        <f aca="true">IF(K277="","",IF(K277&lt;TODAY(),"En retard",IF(K277-TODAY()&lt;=7,"Expire bientôt","Actif")))</f>
        <v/>
      </c>
    </row>
    <row r="278" customFormat="false" ht="15" hidden="false" customHeight="false" outlineLevel="0" collapsed="false">
      <c r="A278" s="13"/>
      <c r="B278" s="13"/>
      <c r="C278" s="14"/>
      <c r="D278" s="15"/>
      <c r="E278" s="13"/>
      <c r="F278" s="15"/>
      <c r="G278" s="13"/>
      <c r="H278" s="16"/>
      <c r="I278" s="13"/>
      <c r="J278" s="13"/>
      <c r="K278" s="17" t="str">
        <f aca="false">IF(OR(F278="",G278=""),"",EDATE(F278,G278)-1)</f>
        <v/>
      </c>
      <c r="L278" s="18" t="str">
        <f aca="false">IF(OR(E278="",G278=""),"",IFERROR(INDEX(Forfaits!$B$2:$B$50,MATCH(E278,Forfaits!$A$2:$A$50,0))*G278,""))</f>
        <v/>
      </c>
      <c r="M278" s="18" t="str">
        <f aca="false">IF(L278="","",MAX(0,L278-N(H278)))</f>
        <v/>
      </c>
      <c r="N278" s="19" t="str">
        <f aca="true">IF(K278="","",IF(K278&lt;TODAY(),"En retard",IF(K278-TODAY()&lt;=7,"Expire bientôt","Actif")))</f>
        <v/>
      </c>
    </row>
    <row r="279" customFormat="false" ht="15" hidden="false" customHeight="false" outlineLevel="0" collapsed="false">
      <c r="A279" s="13"/>
      <c r="B279" s="13"/>
      <c r="C279" s="14"/>
      <c r="D279" s="15"/>
      <c r="E279" s="13"/>
      <c r="F279" s="15"/>
      <c r="G279" s="13"/>
      <c r="H279" s="16"/>
      <c r="I279" s="13"/>
      <c r="J279" s="13"/>
      <c r="K279" s="17" t="str">
        <f aca="false">IF(OR(F279="",G279=""),"",EDATE(F279,G279)-1)</f>
        <v/>
      </c>
      <c r="L279" s="18" t="str">
        <f aca="false">IF(OR(E279="",G279=""),"",IFERROR(INDEX(Forfaits!$B$2:$B$50,MATCH(E279,Forfaits!$A$2:$A$50,0))*G279,""))</f>
        <v/>
      </c>
      <c r="M279" s="18" t="str">
        <f aca="false">IF(L279="","",MAX(0,L279-N(H279)))</f>
        <v/>
      </c>
      <c r="N279" s="19" t="str">
        <f aca="true">IF(K279="","",IF(K279&lt;TODAY(),"En retard",IF(K279-TODAY()&lt;=7,"Expire bientôt","Actif")))</f>
        <v/>
      </c>
    </row>
    <row r="280" customFormat="false" ht="15" hidden="false" customHeight="false" outlineLevel="0" collapsed="false">
      <c r="A280" s="13"/>
      <c r="B280" s="13"/>
      <c r="C280" s="14"/>
      <c r="D280" s="15"/>
      <c r="E280" s="13"/>
      <c r="F280" s="15"/>
      <c r="G280" s="13"/>
      <c r="H280" s="16"/>
      <c r="I280" s="13"/>
      <c r="J280" s="13"/>
      <c r="K280" s="17" t="str">
        <f aca="false">IF(OR(F280="",G280=""),"",EDATE(F280,G280)-1)</f>
        <v/>
      </c>
      <c r="L280" s="18" t="str">
        <f aca="false">IF(OR(E280="",G280=""),"",IFERROR(INDEX(Forfaits!$B$2:$B$50,MATCH(E280,Forfaits!$A$2:$A$50,0))*G280,""))</f>
        <v/>
      </c>
      <c r="M280" s="18" t="str">
        <f aca="false">IF(L280="","",MAX(0,L280-N(H280)))</f>
        <v/>
      </c>
      <c r="N280" s="19" t="str">
        <f aca="true">IF(K280="","",IF(K280&lt;TODAY(),"En retard",IF(K280-TODAY()&lt;=7,"Expire bientôt","Actif")))</f>
        <v/>
      </c>
    </row>
    <row r="281" customFormat="false" ht="15" hidden="false" customHeight="false" outlineLevel="0" collapsed="false">
      <c r="A281" s="13"/>
      <c r="B281" s="13"/>
      <c r="C281" s="14"/>
      <c r="D281" s="15"/>
      <c r="E281" s="13"/>
      <c r="F281" s="15"/>
      <c r="G281" s="13"/>
      <c r="H281" s="16"/>
      <c r="I281" s="13"/>
      <c r="J281" s="13"/>
      <c r="K281" s="17" t="str">
        <f aca="false">IF(OR(F281="",G281=""),"",EDATE(F281,G281)-1)</f>
        <v/>
      </c>
      <c r="L281" s="18" t="str">
        <f aca="false">IF(OR(E281="",G281=""),"",IFERROR(INDEX(Forfaits!$B$2:$B$50,MATCH(E281,Forfaits!$A$2:$A$50,0))*G281,""))</f>
        <v/>
      </c>
      <c r="M281" s="18" t="str">
        <f aca="false">IF(L281="","",MAX(0,L281-N(H281)))</f>
        <v/>
      </c>
      <c r="N281" s="19" t="str">
        <f aca="true">IF(K281="","",IF(K281&lt;TODAY(),"En retard",IF(K281-TODAY()&lt;=7,"Expire bientôt","Actif")))</f>
        <v/>
      </c>
    </row>
    <row r="282" customFormat="false" ht="15" hidden="false" customHeight="false" outlineLevel="0" collapsed="false">
      <c r="A282" s="13"/>
      <c r="B282" s="13"/>
      <c r="C282" s="14"/>
      <c r="D282" s="15"/>
      <c r="E282" s="13"/>
      <c r="F282" s="15"/>
      <c r="G282" s="13"/>
      <c r="H282" s="16"/>
      <c r="I282" s="13"/>
      <c r="J282" s="13"/>
      <c r="K282" s="17" t="str">
        <f aca="false">IF(OR(F282="",G282=""),"",EDATE(F282,G282)-1)</f>
        <v/>
      </c>
      <c r="L282" s="18" t="str">
        <f aca="false">IF(OR(E282="",G282=""),"",IFERROR(INDEX(Forfaits!$B$2:$B$50,MATCH(E282,Forfaits!$A$2:$A$50,0))*G282,""))</f>
        <v/>
      </c>
      <c r="M282" s="18" t="str">
        <f aca="false">IF(L282="","",MAX(0,L282-N(H282)))</f>
        <v/>
      </c>
      <c r="N282" s="19" t="str">
        <f aca="true">IF(K282="","",IF(K282&lt;TODAY(),"En retard",IF(K282-TODAY()&lt;=7,"Expire bientôt","Actif")))</f>
        <v/>
      </c>
    </row>
    <row r="283" customFormat="false" ht="15" hidden="false" customHeight="false" outlineLevel="0" collapsed="false">
      <c r="A283" s="13"/>
      <c r="B283" s="13"/>
      <c r="C283" s="14"/>
      <c r="D283" s="15"/>
      <c r="E283" s="13"/>
      <c r="F283" s="15"/>
      <c r="G283" s="13"/>
      <c r="H283" s="16"/>
      <c r="I283" s="13"/>
      <c r="J283" s="13"/>
      <c r="K283" s="17" t="str">
        <f aca="false">IF(OR(F283="",G283=""),"",EDATE(F283,G283)-1)</f>
        <v/>
      </c>
      <c r="L283" s="18" t="str">
        <f aca="false">IF(OR(E283="",G283=""),"",IFERROR(INDEX(Forfaits!$B$2:$B$50,MATCH(E283,Forfaits!$A$2:$A$50,0))*G283,""))</f>
        <v/>
      </c>
      <c r="M283" s="18" t="str">
        <f aca="false">IF(L283="","",MAX(0,L283-N(H283)))</f>
        <v/>
      </c>
      <c r="N283" s="19" t="str">
        <f aca="true">IF(K283="","",IF(K283&lt;TODAY(),"En retard",IF(K283-TODAY()&lt;=7,"Expire bientôt","Actif")))</f>
        <v/>
      </c>
    </row>
    <row r="284" customFormat="false" ht="15" hidden="false" customHeight="false" outlineLevel="0" collapsed="false">
      <c r="A284" s="13"/>
      <c r="B284" s="13"/>
      <c r="C284" s="14"/>
      <c r="D284" s="15"/>
      <c r="E284" s="13"/>
      <c r="F284" s="15"/>
      <c r="G284" s="13"/>
      <c r="H284" s="16"/>
      <c r="I284" s="13"/>
      <c r="J284" s="13"/>
      <c r="K284" s="17" t="str">
        <f aca="false">IF(OR(F284="",G284=""),"",EDATE(F284,G284)-1)</f>
        <v/>
      </c>
      <c r="L284" s="18" t="str">
        <f aca="false">IF(OR(E284="",G284=""),"",IFERROR(INDEX(Forfaits!$B$2:$B$50,MATCH(E284,Forfaits!$A$2:$A$50,0))*G284,""))</f>
        <v/>
      </c>
      <c r="M284" s="18" t="str">
        <f aca="false">IF(L284="","",MAX(0,L284-N(H284)))</f>
        <v/>
      </c>
      <c r="N284" s="19" t="str">
        <f aca="true">IF(K284="","",IF(K284&lt;TODAY(),"En retard",IF(K284-TODAY()&lt;=7,"Expire bientôt","Actif")))</f>
        <v/>
      </c>
    </row>
    <row r="285" customFormat="false" ht="15" hidden="false" customHeight="false" outlineLevel="0" collapsed="false">
      <c r="A285" s="13"/>
      <c r="B285" s="13"/>
      <c r="C285" s="14"/>
      <c r="D285" s="15"/>
      <c r="E285" s="13"/>
      <c r="F285" s="15"/>
      <c r="G285" s="13"/>
      <c r="H285" s="16"/>
      <c r="I285" s="13"/>
      <c r="J285" s="13"/>
      <c r="K285" s="17" t="str">
        <f aca="false">IF(OR(F285="",G285=""),"",EDATE(F285,G285)-1)</f>
        <v/>
      </c>
      <c r="L285" s="18" t="str">
        <f aca="false">IF(OR(E285="",G285=""),"",IFERROR(INDEX(Forfaits!$B$2:$B$50,MATCH(E285,Forfaits!$A$2:$A$50,0))*G285,""))</f>
        <v/>
      </c>
      <c r="M285" s="18" t="str">
        <f aca="false">IF(L285="","",MAX(0,L285-N(H285)))</f>
        <v/>
      </c>
      <c r="N285" s="19" t="str">
        <f aca="true">IF(K285="","",IF(K285&lt;TODAY(),"En retard",IF(K285-TODAY()&lt;=7,"Expire bientôt","Actif")))</f>
        <v/>
      </c>
    </row>
    <row r="286" customFormat="false" ht="15" hidden="false" customHeight="false" outlineLevel="0" collapsed="false">
      <c r="A286" s="13"/>
      <c r="B286" s="13"/>
      <c r="C286" s="14"/>
      <c r="D286" s="15"/>
      <c r="E286" s="13"/>
      <c r="F286" s="15"/>
      <c r="G286" s="13"/>
      <c r="H286" s="16"/>
      <c r="I286" s="13"/>
      <c r="J286" s="13"/>
      <c r="K286" s="17" t="str">
        <f aca="false">IF(OR(F286="",G286=""),"",EDATE(F286,G286)-1)</f>
        <v/>
      </c>
      <c r="L286" s="18" t="str">
        <f aca="false">IF(OR(E286="",G286=""),"",IFERROR(INDEX(Forfaits!$B$2:$B$50,MATCH(E286,Forfaits!$A$2:$A$50,0))*G286,""))</f>
        <v/>
      </c>
      <c r="M286" s="18" t="str">
        <f aca="false">IF(L286="","",MAX(0,L286-N(H286)))</f>
        <v/>
      </c>
      <c r="N286" s="19" t="str">
        <f aca="true">IF(K286="","",IF(K286&lt;TODAY(),"En retard",IF(K286-TODAY()&lt;=7,"Expire bientôt","Actif")))</f>
        <v/>
      </c>
    </row>
    <row r="287" customFormat="false" ht="15" hidden="false" customHeight="false" outlineLevel="0" collapsed="false">
      <c r="A287" s="13"/>
      <c r="B287" s="13"/>
      <c r="C287" s="14"/>
      <c r="D287" s="15"/>
      <c r="E287" s="13"/>
      <c r="F287" s="15"/>
      <c r="G287" s="13"/>
      <c r="H287" s="16"/>
      <c r="I287" s="13"/>
      <c r="J287" s="13"/>
      <c r="K287" s="17" t="str">
        <f aca="false">IF(OR(F287="",G287=""),"",EDATE(F287,G287)-1)</f>
        <v/>
      </c>
      <c r="L287" s="18" t="str">
        <f aca="false">IF(OR(E287="",G287=""),"",IFERROR(INDEX(Forfaits!$B$2:$B$50,MATCH(E287,Forfaits!$A$2:$A$50,0))*G287,""))</f>
        <v/>
      </c>
      <c r="M287" s="18" t="str">
        <f aca="false">IF(L287="","",MAX(0,L287-N(H287)))</f>
        <v/>
      </c>
      <c r="N287" s="19" t="str">
        <f aca="true">IF(K287="","",IF(K287&lt;TODAY(),"En retard",IF(K287-TODAY()&lt;=7,"Expire bientôt","Actif")))</f>
        <v/>
      </c>
    </row>
    <row r="288" customFormat="false" ht="15" hidden="false" customHeight="false" outlineLevel="0" collapsed="false">
      <c r="A288" s="13"/>
      <c r="B288" s="13"/>
      <c r="C288" s="14"/>
      <c r="D288" s="15"/>
      <c r="E288" s="13"/>
      <c r="F288" s="15"/>
      <c r="G288" s="13"/>
      <c r="H288" s="16"/>
      <c r="I288" s="13"/>
      <c r="J288" s="13"/>
      <c r="K288" s="17" t="str">
        <f aca="false">IF(OR(F288="",G288=""),"",EDATE(F288,G288)-1)</f>
        <v/>
      </c>
      <c r="L288" s="18" t="str">
        <f aca="false">IF(OR(E288="",G288=""),"",IFERROR(INDEX(Forfaits!$B$2:$B$50,MATCH(E288,Forfaits!$A$2:$A$50,0))*G288,""))</f>
        <v/>
      </c>
      <c r="M288" s="18" t="str">
        <f aca="false">IF(L288="","",MAX(0,L288-N(H288)))</f>
        <v/>
      </c>
      <c r="N288" s="19" t="str">
        <f aca="true">IF(K288="","",IF(K288&lt;TODAY(),"En retard",IF(K288-TODAY()&lt;=7,"Expire bientôt","Actif")))</f>
        <v/>
      </c>
    </row>
    <row r="289" customFormat="false" ht="15" hidden="false" customHeight="false" outlineLevel="0" collapsed="false">
      <c r="A289" s="13"/>
      <c r="B289" s="13"/>
      <c r="C289" s="14"/>
      <c r="D289" s="15"/>
      <c r="E289" s="13"/>
      <c r="F289" s="15"/>
      <c r="G289" s="13"/>
      <c r="H289" s="16"/>
      <c r="I289" s="13"/>
      <c r="J289" s="13"/>
      <c r="K289" s="17" t="str">
        <f aca="false">IF(OR(F289="",G289=""),"",EDATE(F289,G289)-1)</f>
        <v/>
      </c>
      <c r="L289" s="18" t="str">
        <f aca="false">IF(OR(E289="",G289=""),"",IFERROR(INDEX(Forfaits!$B$2:$B$50,MATCH(E289,Forfaits!$A$2:$A$50,0))*G289,""))</f>
        <v/>
      </c>
      <c r="M289" s="18" t="str">
        <f aca="false">IF(L289="","",MAX(0,L289-N(H289)))</f>
        <v/>
      </c>
      <c r="N289" s="19" t="str">
        <f aca="true">IF(K289="","",IF(K289&lt;TODAY(),"En retard",IF(K289-TODAY()&lt;=7,"Expire bientôt","Actif")))</f>
        <v/>
      </c>
    </row>
    <row r="290" customFormat="false" ht="15" hidden="false" customHeight="false" outlineLevel="0" collapsed="false">
      <c r="A290" s="13"/>
      <c r="B290" s="13"/>
      <c r="C290" s="14"/>
      <c r="D290" s="15"/>
      <c r="E290" s="13"/>
      <c r="F290" s="15"/>
      <c r="G290" s="13"/>
      <c r="H290" s="16"/>
      <c r="I290" s="13"/>
      <c r="J290" s="13"/>
      <c r="K290" s="17" t="str">
        <f aca="false">IF(OR(F290="",G290=""),"",EDATE(F290,G290)-1)</f>
        <v/>
      </c>
      <c r="L290" s="18" t="str">
        <f aca="false">IF(OR(E290="",G290=""),"",IFERROR(INDEX(Forfaits!$B$2:$B$50,MATCH(E290,Forfaits!$A$2:$A$50,0))*G290,""))</f>
        <v/>
      </c>
      <c r="M290" s="18" t="str">
        <f aca="false">IF(L290="","",MAX(0,L290-N(H290)))</f>
        <v/>
      </c>
      <c r="N290" s="19" t="str">
        <f aca="true">IF(K290="","",IF(K290&lt;TODAY(),"En retard",IF(K290-TODAY()&lt;=7,"Expire bientôt","Actif")))</f>
        <v/>
      </c>
    </row>
    <row r="291" customFormat="false" ht="15" hidden="false" customHeight="false" outlineLevel="0" collapsed="false">
      <c r="A291" s="13"/>
      <c r="B291" s="13"/>
      <c r="C291" s="14"/>
      <c r="D291" s="15"/>
      <c r="E291" s="13"/>
      <c r="F291" s="15"/>
      <c r="G291" s="13"/>
      <c r="H291" s="16"/>
      <c r="I291" s="13"/>
      <c r="J291" s="13"/>
      <c r="K291" s="17" t="str">
        <f aca="false">IF(OR(F291="",G291=""),"",EDATE(F291,G291)-1)</f>
        <v/>
      </c>
      <c r="L291" s="18" t="str">
        <f aca="false">IF(OR(E291="",G291=""),"",IFERROR(INDEX(Forfaits!$B$2:$B$50,MATCH(E291,Forfaits!$A$2:$A$50,0))*G291,""))</f>
        <v/>
      </c>
      <c r="M291" s="18" t="str">
        <f aca="false">IF(L291="","",MAX(0,L291-N(H291)))</f>
        <v/>
      </c>
      <c r="N291" s="19" t="str">
        <f aca="true">IF(K291="","",IF(K291&lt;TODAY(),"En retard",IF(K291-TODAY()&lt;=7,"Expire bientôt","Actif")))</f>
        <v/>
      </c>
    </row>
    <row r="292" customFormat="false" ht="15" hidden="false" customHeight="false" outlineLevel="0" collapsed="false">
      <c r="A292" s="13"/>
      <c r="B292" s="13"/>
      <c r="C292" s="14"/>
      <c r="D292" s="15"/>
      <c r="E292" s="13"/>
      <c r="F292" s="15"/>
      <c r="G292" s="13"/>
      <c r="H292" s="16"/>
      <c r="I292" s="13"/>
      <c r="J292" s="13"/>
      <c r="K292" s="17" t="str">
        <f aca="false">IF(OR(F292="",G292=""),"",EDATE(F292,G292)-1)</f>
        <v/>
      </c>
      <c r="L292" s="18" t="str">
        <f aca="false">IF(OR(E292="",G292=""),"",IFERROR(INDEX(Forfaits!$B$2:$B$50,MATCH(E292,Forfaits!$A$2:$A$50,0))*G292,""))</f>
        <v/>
      </c>
      <c r="M292" s="18" t="str">
        <f aca="false">IF(L292="","",MAX(0,L292-N(H292)))</f>
        <v/>
      </c>
      <c r="N292" s="19" t="str">
        <f aca="true">IF(K292="","",IF(K292&lt;TODAY(),"En retard",IF(K292-TODAY()&lt;=7,"Expire bientôt","Actif")))</f>
        <v/>
      </c>
    </row>
    <row r="293" customFormat="false" ht="15" hidden="false" customHeight="false" outlineLevel="0" collapsed="false">
      <c r="A293" s="13"/>
      <c r="B293" s="13"/>
      <c r="C293" s="14"/>
      <c r="D293" s="15"/>
      <c r="E293" s="13"/>
      <c r="F293" s="15"/>
      <c r="G293" s="13"/>
      <c r="H293" s="16"/>
      <c r="I293" s="13"/>
      <c r="J293" s="13"/>
      <c r="K293" s="17" t="str">
        <f aca="false">IF(OR(F293="",G293=""),"",EDATE(F293,G293)-1)</f>
        <v/>
      </c>
      <c r="L293" s="18" t="str">
        <f aca="false">IF(OR(E293="",G293=""),"",IFERROR(INDEX(Forfaits!$B$2:$B$50,MATCH(E293,Forfaits!$A$2:$A$50,0))*G293,""))</f>
        <v/>
      </c>
      <c r="M293" s="18" t="str">
        <f aca="false">IF(L293="","",MAX(0,L293-N(H293)))</f>
        <v/>
      </c>
      <c r="N293" s="19" t="str">
        <f aca="true">IF(K293="","",IF(K293&lt;TODAY(),"En retard",IF(K293-TODAY()&lt;=7,"Expire bientôt","Actif")))</f>
        <v/>
      </c>
    </row>
    <row r="294" customFormat="false" ht="15" hidden="false" customHeight="false" outlineLevel="0" collapsed="false">
      <c r="A294" s="13"/>
      <c r="B294" s="13"/>
      <c r="C294" s="14"/>
      <c r="D294" s="15"/>
      <c r="E294" s="13"/>
      <c r="F294" s="15"/>
      <c r="G294" s="13"/>
      <c r="H294" s="16"/>
      <c r="I294" s="13"/>
      <c r="J294" s="13"/>
      <c r="K294" s="17" t="str">
        <f aca="false">IF(OR(F294="",G294=""),"",EDATE(F294,G294)-1)</f>
        <v/>
      </c>
      <c r="L294" s="18" t="str">
        <f aca="false">IF(OR(E294="",G294=""),"",IFERROR(INDEX(Forfaits!$B$2:$B$50,MATCH(E294,Forfaits!$A$2:$A$50,0))*G294,""))</f>
        <v/>
      </c>
      <c r="M294" s="18" t="str">
        <f aca="false">IF(L294="","",MAX(0,L294-N(H294)))</f>
        <v/>
      </c>
      <c r="N294" s="19" t="str">
        <f aca="true">IF(K294="","",IF(K294&lt;TODAY(),"En retard",IF(K294-TODAY()&lt;=7,"Expire bientôt","Actif")))</f>
        <v/>
      </c>
    </row>
    <row r="295" customFormat="false" ht="15" hidden="false" customHeight="false" outlineLevel="0" collapsed="false">
      <c r="A295" s="13"/>
      <c r="B295" s="13"/>
      <c r="C295" s="14"/>
      <c r="D295" s="15"/>
      <c r="E295" s="13"/>
      <c r="F295" s="15"/>
      <c r="G295" s="13"/>
      <c r="H295" s="16"/>
      <c r="I295" s="13"/>
      <c r="J295" s="13"/>
      <c r="K295" s="17" t="str">
        <f aca="false">IF(OR(F295="",G295=""),"",EDATE(F295,G295)-1)</f>
        <v/>
      </c>
      <c r="L295" s="18" t="str">
        <f aca="false">IF(OR(E295="",G295=""),"",IFERROR(INDEX(Forfaits!$B$2:$B$50,MATCH(E295,Forfaits!$A$2:$A$50,0))*G295,""))</f>
        <v/>
      </c>
      <c r="M295" s="18" t="str">
        <f aca="false">IF(L295="","",MAX(0,L295-N(H295)))</f>
        <v/>
      </c>
      <c r="N295" s="19" t="str">
        <f aca="true">IF(K295="","",IF(K295&lt;TODAY(),"En retard",IF(K295-TODAY()&lt;=7,"Expire bientôt","Actif")))</f>
        <v/>
      </c>
    </row>
    <row r="296" customFormat="false" ht="15" hidden="false" customHeight="false" outlineLevel="0" collapsed="false">
      <c r="A296" s="13"/>
      <c r="B296" s="13"/>
      <c r="C296" s="14"/>
      <c r="D296" s="15"/>
      <c r="E296" s="13"/>
      <c r="F296" s="15"/>
      <c r="G296" s="13"/>
      <c r="H296" s="16"/>
      <c r="I296" s="13"/>
      <c r="J296" s="13"/>
      <c r="K296" s="17" t="str">
        <f aca="false">IF(OR(F296="",G296=""),"",EDATE(F296,G296)-1)</f>
        <v/>
      </c>
      <c r="L296" s="18" t="str">
        <f aca="false">IF(OR(E296="",G296=""),"",IFERROR(INDEX(Forfaits!$B$2:$B$50,MATCH(E296,Forfaits!$A$2:$A$50,0))*G296,""))</f>
        <v/>
      </c>
      <c r="M296" s="18" t="str">
        <f aca="false">IF(L296="","",MAX(0,L296-N(H296)))</f>
        <v/>
      </c>
      <c r="N296" s="19" t="str">
        <f aca="true">IF(K296="","",IF(K296&lt;TODAY(),"En retard",IF(K296-TODAY()&lt;=7,"Expire bientôt","Actif")))</f>
        <v/>
      </c>
    </row>
    <row r="297" customFormat="false" ht="15" hidden="false" customHeight="false" outlineLevel="0" collapsed="false">
      <c r="A297" s="13"/>
      <c r="B297" s="13"/>
      <c r="C297" s="14"/>
      <c r="D297" s="15"/>
      <c r="E297" s="13"/>
      <c r="F297" s="15"/>
      <c r="G297" s="13"/>
      <c r="H297" s="16"/>
      <c r="I297" s="13"/>
      <c r="J297" s="13"/>
      <c r="K297" s="17" t="str">
        <f aca="false">IF(OR(F297="",G297=""),"",EDATE(F297,G297)-1)</f>
        <v/>
      </c>
      <c r="L297" s="18" t="str">
        <f aca="false">IF(OR(E297="",G297=""),"",IFERROR(INDEX(Forfaits!$B$2:$B$50,MATCH(E297,Forfaits!$A$2:$A$50,0))*G297,""))</f>
        <v/>
      </c>
      <c r="M297" s="18" t="str">
        <f aca="false">IF(L297="","",MAX(0,L297-N(H297)))</f>
        <v/>
      </c>
      <c r="N297" s="19" t="str">
        <f aca="true">IF(K297="","",IF(K297&lt;TODAY(),"En retard",IF(K297-TODAY()&lt;=7,"Expire bientôt","Actif")))</f>
        <v/>
      </c>
    </row>
    <row r="298" customFormat="false" ht="15" hidden="false" customHeight="false" outlineLevel="0" collapsed="false">
      <c r="A298" s="13"/>
      <c r="B298" s="13"/>
      <c r="C298" s="14"/>
      <c r="D298" s="15"/>
      <c r="E298" s="13"/>
      <c r="F298" s="15"/>
      <c r="G298" s="13"/>
      <c r="H298" s="16"/>
      <c r="I298" s="13"/>
      <c r="J298" s="13"/>
      <c r="K298" s="17" t="str">
        <f aca="false">IF(OR(F298="",G298=""),"",EDATE(F298,G298)-1)</f>
        <v/>
      </c>
      <c r="L298" s="18" t="str">
        <f aca="false">IF(OR(E298="",G298=""),"",IFERROR(INDEX(Forfaits!$B$2:$B$50,MATCH(E298,Forfaits!$A$2:$A$50,0))*G298,""))</f>
        <v/>
      </c>
      <c r="M298" s="18" t="str">
        <f aca="false">IF(L298="","",MAX(0,L298-N(H298)))</f>
        <v/>
      </c>
      <c r="N298" s="19" t="str">
        <f aca="true">IF(K298="","",IF(K298&lt;TODAY(),"En retard",IF(K298-TODAY()&lt;=7,"Expire bientôt","Actif")))</f>
        <v/>
      </c>
    </row>
    <row r="299" customFormat="false" ht="15" hidden="false" customHeight="false" outlineLevel="0" collapsed="false">
      <c r="A299" s="13"/>
      <c r="B299" s="13"/>
      <c r="C299" s="14"/>
      <c r="D299" s="15"/>
      <c r="E299" s="13"/>
      <c r="F299" s="15"/>
      <c r="G299" s="13"/>
      <c r="H299" s="16"/>
      <c r="I299" s="13"/>
      <c r="J299" s="13"/>
      <c r="K299" s="17" t="str">
        <f aca="false">IF(OR(F299="",G299=""),"",EDATE(F299,G299)-1)</f>
        <v/>
      </c>
      <c r="L299" s="18" t="str">
        <f aca="false">IF(OR(E299="",G299=""),"",IFERROR(INDEX(Forfaits!$B$2:$B$50,MATCH(E299,Forfaits!$A$2:$A$50,0))*G299,""))</f>
        <v/>
      </c>
      <c r="M299" s="18" t="str">
        <f aca="false">IF(L299="","",MAX(0,L299-N(H299)))</f>
        <v/>
      </c>
      <c r="N299" s="19" t="str">
        <f aca="true">IF(K299="","",IF(K299&lt;TODAY(),"En retard",IF(K299-TODAY()&lt;=7,"Expire bientôt","Actif")))</f>
        <v/>
      </c>
    </row>
    <row r="300" customFormat="false" ht="15" hidden="false" customHeight="false" outlineLevel="0" collapsed="false">
      <c r="A300" s="13"/>
      <c r="B300" s="13"/>
      <c r="C300" s="14"/>
      <c r="D300" s="15"/>
      <c r="E300" s="13"/>
      <c r="F300" s="15"/>
      <c r="G300" s="13"/>
      <c r="H300" s="16"/>
      <c r="I300" s="13"/>
      <c r="J300" s="13"/>
      <c r="K300" s="17" t="str">
        <f aca="false">IF(OR(F300="",G300=""),"",EDATE(F300,G300)-1)</f>
        <v/>
      </c>
      <c r="L300" s="18" t="str">
        <f aca="false">IF(OR(E300="",G300=""),"",IFERROR(INDEX(Forfaits!$B$2:$B$50,MATCH(E300,Forfaits!$A$2:$A$50,0))*G300,""))</f>
        <v/>
      </c>
      <c r="M300" s="18" t="str">
        <f aca="false">IF(L300="","",MAX(0,L300-N(H300)))</f>
        <v/>
      </c>
      <c r="N300" s="19" t="str">
        <f aca="true">IF(K300="","",IF(K300&lt;TODAY(),"En retard",IF(K300-TODAY()&lt;=7,"Expire bientôt","Actif")))</f>
        <v/>
      </c>
    </row>
    <row r="301" customFormat="false" ht="15" hidden="false" customHeight="false" outlineLevel="0" collapsed="false">
      <c r="A301" s="13"/>
      <c r="B301" s="13"/>
      <c r="C301" s="14"/>
      <c r="D301" s="15"/>
      <c r="E301" s="13"/>
      <c r="F301" s="15"/>
      <c r="G301" s="13"/>
      <c r="H301" s="16"/>
      <c r="I301" s="13"/>
      <c r="J301" s="13"/>
      <c r="K301" s="17" t="str">
        <f aca="false">IF(OR(F301="",G301=""),"",EDATE(F301,G301)-1)</f>
        <v/>
      </c>
      <c r="L301" s="18" t="str">
        <f aca="false">IF(OR(E301="",G301=""),"",IFERROR(INDEX(Forfaits!$B$2:$B$50,MATCH(E301,Forfaits!$A$2:$A$50,0))*G301,""))</f>
        <v/>
      </c>
      <c r="M301" s="18" t="str">
        <f aca="false">IF(L301="","",MAX(0,L301-N(H301)))</f>
        <v/>
      </c>
      <c r="N301" s="19" t="str">
        <f aca="true">IF(K301="","",IF(K301&lt;TODAY(),"En retard",IF(K301-TODAY()&lt;=7,"Expire bientôt","Actif")))</f>
        <v/>
      </c>
    </row>
  </sheetData>
  <autoFilter ref="A1:N301"/>
  <conditionalFormatting sqref="N2:N301">
    <cfRule type="cellIs" priority="2" operator="equal" aboveAverage="0" equalAverage="0" bottom="0" percent="0" rank="0" text="" dxfId="9">
      <formula>"En retard"</formula>
    </cfRule>
    <cfRule type="cellIs" priority="3" operator="equal" aboveAverage="0" equalAverage="0" bottom="0" percent="0" rank="0" text="" dxfId="10">
      <formula>"Expire bientôt"</formula>
    </cfRule>
    <cfRule type="cellIs" priority="4" operator="equal" aboveAverage="0" equalAverage="0" bottom="0" percent="0" rank="0" text="" dxfId="11">
      <formula>"Actif"</formula>
    </cfRule>
  </conditionalFormatting>
  <conditionalFormatting sqref="M2:M301">
    <cfRule type="cellIs" priority="5" operator="greaterThan" aboveAverage="0" equalAverage="0" bottom="0" percent="0" rank="0" text="" dxfId="12">
      <formula>0</formula>
    </cfRule>
  </conditionalFormatting>
  <dataValidations count="3">
    <dataValidation allowBlank="true" errorStyle="stop" operator="between" showDropDown="false" showErrorMessage="false" showInputMessage="false" sqref="E2:E301" type="list">
      <formula1>Forfaits!$A$2:$A$50</formula1>
      <formula2>0</formula2>
    </dataValidation>
    <dataValidation allowBlank="true" errorStyle="stop" operator="between" showDropDown="false" showErrorMessage="false" showInputMessage="false" sqref="I2:I301" type="list">
      <formula1>"espèces,virement,carte,chèque"</formula1>
      <formula2>0</formula2>
    </dataValidation>
    <dataValidation allowBlank="true" errorStyle="stop" operator="between" showDropDown="false" showErrorMessage="false" showInputMessage="false" sqref="G2:G301" type="whole">
      <formula1>1</formula1>
      <formula2>12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0"/>
  </cols>
  <sheetData>
    <row r="1" customFormat="false" ht="31.5" hidden="false" customHeight="true" outlineLevel="0" collapsed="false">
      <c r="A1" s="20" t="s">
        <v>18</v>
      </c>
      <c r="B1" s="20" t="s">
        <v>40</v>
      </c>
    </row>
    <row r="2" customFormat="false" ht="15" hidden="false" customHeight="false" outlineLevel="0" collapsed="false">
      <c r="A2" s="21" t="s">
        <v>31</v>
      </c>
      <c r="B2" s="22" t="n">
        <v>200</v>
      </c>
      <c r="D2" s="23" t="s">
        <v>41</v>
      </c>
    </row>
    <row r="3" customFormat="false" ht="15" hidden="false" customHeight="false" outlineLevel="0" collapsed="false">
      <c r="A3" s="21" t="s">
        <v>37</v>
      </c>
      <c r="B3" s="22" t="n">
        <v>180</v>
      </c>
    </row>
    <row r="4" customFormat="false" ht="15" hidden="false" customHeight="false" outlineLevel="0" collapsed="false">
      <c r="A4" s="21" t="s">
        <v>42</v>
      </c>
      <c r="B4" s="22" t="n">
        <v>150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2026-10-13T03:46:23Z</dcterms:created>
  <dc:creator>openpyxl</dc:creator>
  <dc:description/>
  <dc:language>en-US</dc:language>
  <cp:lastModifiedBy/>
  <dcterms:modified xsi:type="dcterms:W3CDTF">2026-10-13T03:46:23Z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